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uskininkai-my.sharepoint.com/personal/ingrida_rumseviciene_druskininkai_lt/Documents/Darbalaukis/STRATEGINIS PLANAVIMAS/6 Metinių veiklos planų ataskaitos/2023-2026/"/>
    </mc:Choice>
  </mc:AlternateContent>
  <xr:revisionPtr revIDLastSave="158" documentId="8_{3738F30A-1AE9-49C7-9086-86B15EC58924}" xr6:coauthVersionLast="47" xr6:coauthVersionMax="47" xr10:uidLastSave="{688AD797-4F68-4B1D-99A0-E2FF3415C3A2}"/>
  <bookViews>
    <workbookView xWindow="2160" yWindow="0" windowWidth="23970" windowHeight="15135" xr2:uid="{16DCBCC0-E3C5-410C-9C9F-82E1118AB1B2}"/>
  </bookViews>
  <sheets>
    <sheet name="1 programa" sheetId="2" r:id="rId1"/>
    <sheet name="2 programa" sheetId="3" r:id="rId2"/>
    <sheet name="3 programa" sheetId="4" r:id="rId3"/>
    <sheet name="4 programa" sheetId="5" r:id="rId4"/>
    <sheet name="5 programa" sheetId="6" r:id="rId5"/>
    <sheet name="6 programa" sheetId="7" r:id="rId6"/>
    <sheet name="7 programa" sheetId="8" r:id="rId7"/>
    <sheet name="8 programa" sheetId="9" r:id="rId8"/>
    <sheet name="9 programa" sheetId="10" r:id="rId9"/>
    <sheet name="10 programa" sheetId="11" r:id="rId10"/>
  </sheets>
  <definedNames>
    <definedName name="_Hlk161751588" localSheetId="0">'1 programa'!$A$53</definedName>
    <definedName name="_Hlk161751598" localSheetId="0">'1 programa'!$A$63</definedName>
    <definedName name="_Hlk161821698" localSheetId="0">'1 programa'!$A$103</definedName>
    <definedName name="_Hlk161920194" localSheetId="1">'2 programa'!$A$94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2" l="1"/>
  <c r="G111" i="2"/>
  <c r="H24" i="11"/>
  <c r="G24" i="11"/>
  <c r="H20" i="11"/>
  <c r="G20" i="11"/>
  <c r="G25" i="11" s="1"/>
  <c r="G26" i="11" s="1"/>
  <c r="H148" i="10"/>
  <c r="H149" i="10" s="1"/>
  <c r="G148" i="10"/>
  <c r="G149" i="10" s="1"/>
  <c r="H142" i="10"/>
  <c r="G142" i="10"/>
  <c r="H138" i="10"/>
  <c r="G138" i="10"/>
  <c r="H134" i="10"/>
  <c r="G134" i="10"/>
  <c r="H128" i="10"/>
  <c r="G128" i="10"/>
  <c r="H124" i="10"/>
  <c r="G124" i="10"/>
  <c r="H120" i="10"/>
  <c r="G120" i="10"/>
  <c r="H116" i="10"/>
  <c r="G116" i="10"/>
  <c r="H112" i="10"/>
  <c r="G112" i="10"/>
  <c r="H106" i="10"/>
  <c r="G106" i="10"/>
  <c r="H102" i="10"/>
  <c r="G102" i="10"/>
  <c r="H98" i="10"/>
  <c r="G98" i="10"/>
  <c r="H94" i="10"/>
  <c r="G94" i="10"/>
  <c r="H90" i="10"/>
  <c r="G90" i="10"/>
  <c r="H86" i="10"/>
  <c r="G86" i="10"/>
  <c r="H82" i="10"/>
  <c r="G82" i="10"/>
  <c r="H78" i="10"/>
  <c r="G78" i="10"/>
  <c r="H74" i="10"/>
  <c r="G74" i="10"/>
  <c r="H70" i="10"/>
  <c r="G70" i="10"/>
  <c r="H66" i="10"/>
  <c r="G66" i="10"/>
  <c r="H62" i="10"/>
  <c r="G62" i="10"/>
  <c r="H58" i="10"/>
  <c r="G58" i="10"/>
  <c r="H54" i="10"/>
  <c r="G54" i="10"/>
  <c r="H50" i="10"/>
  <c r="G50" i="10"/>
  <c r="H44" i="10"/>
  <c r="G44" i="10"/>
  <c r="H40" i="10"/>
  <c r="G40" i="10"/>
  <c r="H36" i="10"/>
  <c r="G36" i="10"/>
  <c r="H32" i="10"/>
  <c r="G32" i="10"/>
  <c r="H28" i="10"/>
  <c r="G28" i="10"/>
  <c r="H24" i="10"/>
  <c r="G24" i="10"/>
  <c r="H20" i="10"/>
  <c r="G20" i="10"/>
  <c r="H40" i="9"/>
  <c r="H41" i="9" s="1"/>
  <c r="G40" i="9"/>
  <c r="G41" i="9" s="1"/>
  <c r="H34" i="9"/>
  <c r="H35" i="9" s="1"/>
  <c r="G34" i="9"/>
  <c r="G35" i="9" s="1"/>
  <c r="H28" i="9"/>
  <c r="G28" i="9"/>
  <c r="H24" i="9"/>
  <c r="G24" i="9"/>
  <c r="H20" i="9"/>
  <c r="G20" i="9"/>
  <c r="H64" i="8"/>
  <c r="G64" i="8"/>
  <c r="H60" i="8"/>
  <c r="G60" i="8"/>
  <c r="H56" i="8"/>
  <c r="G56" i="8"/>
  <c r="H50" i="8"/>
  <c r="G50" i="8"/>
  <c r="H46" i="8"/>
  <c r="G46" i="8"/>
  <c r="H42" i="8"/>
  <c r="G42" i="8"/>
  <c r="H38" i="8"/>
  <c r="H51" i="8" s="1"/>
  <c r="G38" i="8"/>
  <c r="G51" i="8" s="1"/>
  <c r="H32" i="8"/>
  <c r="G32" i="8"/>
  <c r="H28" i="8"/>
  <c r="G28" i="8"/>
  <c r="H24" i="8"/>
  <c r="G24" i="8"/>
  <c r="H20" i="8"/>
  <c r="G20" i="8"/>
  <c r="H162" i="7"/>
  <c r="H163" i="7" s="1"/>
  <c r="G162" i="7"/>
  <c r="G163" i="7" s="1"/>
  <c r="H156" i="7"/>
  <c r="G156" i="7"/>
  <c r="H151" i="7"/>
  <c r="G151" i="7"/>
  <c r="H147" i="7"/>
  <c r="G147" i="7"/>
  <c r="H141" i="7"/>
  <c r="G141" i="7"/>
  <c r="H137" i="7"/>
  <c r="G137" i="7"/>
  <c r="G142" i="7" s="1"/>
  <c r="H130" i="7"/>
  <c r="G130" i="7"/>
  <c r="H125" i="7"/>
  <c r="H131" i="7" s="1"/>
  <c r="G125" i="7"/>
  <c r="H120" i="7"/>
  <c r="G120" i="7"/>
  <c r="H116" i="7"/>
  <c r="G116" i="7"/>
  <c r="H109" i="7"/>
  <c r="H110" i="7" s="1"/>
  <c r="G109" i="7"/>
  <c r="G110" i="7" s="1"/>
  <c r="H102" i="7"/>
  <c r="H103" i="7" s="1"/>
  <c r="G102" i="7"/>
  <c r="G103" i="7" s="1"/>
  <c r="H95" i="7"/>
  <c r="G95" i="7"/>
  <c r="H90" i="7"/>
  <c r="G90" i="7"/>
  <c r="H85" i="7"/>
  <c r="H84" i="7"/>
  <c r="G84" i="7"/>
  <c r="H80" i="7"/>
  <c r="G80" i="7"/>
  <c r="H76" i="7"/>
  <c r="G76" i="7"/>
  <c r="H70" i="7"/>
  <c r="G70" i="7"/>
  <c r="H64" i="7"/>
  <c r="G64" i="7"/>
  <c r="H58" i="7"/>
  <c r="G58" i="7"/>
  <c r="H52" i="7"/>
  <c r="G52" i="7"/>
  <c r="H47" i="7"/>
  <c r="G47" i="7"/>
  <c r="H43" i="7"/>
  <c r="G43" i="7"/>
  <c r="H37" i="7"/>
  <c r="G37" i="7"/>
  <c r="H33" i="7"/>
  <c r="G33" i="7"/>
  <c r="H29" i="7"/>
  <c r="G29" i="7"/>
  <c r="H25" i="7"/>
  <c r="G25" i="7"/>
  <c r="H21" i="7"/>
  <c r="G21" i="7"/>
  <c r="H54" i="6"/>
  <c r="G54" i="6"/>
  <c r="H49" i="6"/>
  <c r="G49" i="6"/>
  <c r="H45" i="6"/>
  <c r="G45" i="6"/>
  <c r="H37" i="6"/>
  <c r="H55" i="6" s="1"/>
  <c r="G37" i="6"/>
  <c r="H31" i="6"/>
  <c r="H32" i="6" s="1"/>
  <c r="G31" i="6"/>
  <c r="G32" i="6" s="1"/>
  <c r="H24" i="6"/>
  <c r="G24" i="6"/>
  <c r="H20" i="6"/>
  <c r="G20" i="6"/>
  <c r="H34" i="5"/>
  <c r="G34" i="5"/>
  <c r="H30" i="5"/>
  <c r="G30" i="5"/>
  <c r="G35" i="5" s="1"/>
  <c r="H26" i="5"/>
  <c r="G26" i="5"/>
  <c r="H20" i="5"/>
  <c r="H21" i="5" s="1"/>
  <c r="G20" i="5"/>
  <c r="G21" i="5" s="1"/>
  <c r="H120" i="4"/>
  <c r="G120" i="4"/>
  <c r="G121" i="4" s="1"/>
  <c r="H116" i="4"/>
  <c r="G116" i="4"/>
  <c r="H110" i="4"/>
  <c r="G110" i="4"/>
  <c r="H105" i="4"/>
  <c r="G105" i="4"/>
  <c r="H101" i="4"/>
  <c r="G101" i="4"/>
  <c r="H97" i="4"/>
  <c r="H111" i="4" s="1"/>
  <c r="G97" i="4"/>
  <c r="H92" i="4"/>
  <c r="H91" i="4"/>
  <c r="G91" i="4"/>
  <c r="G92" i="4" s="1"/>
  <c r="H85" i="4"/>
  <c r="H86" i="4" s="1"/>
  <c r="G85" i="4"/>
  <c r="G86" i="4" s="1"/>
  <c r="H78" i="4"/>
  <c r="G78" i="4"/>
  <c r="H74" i="4"/>
  <c r="H79" i="4" s="1"/>
  <c r="G74" i="4"/>
  <c r="G79" i="4" s="1"/>
  <c r="H67" i="4"/>
  <c r="G67" i="4"/>
  <c r="H63" i="4"/>
  <c r="G63" i="4"/>
  <c r="H58" i="4"/>
  <c r="G58" i="4"/>
  <c r="H52" i="4"/>
  <c r="G52" i="4"/>
  <c r="H48" i="4"/>
  <c r="H53" i="4" s="1"/>
  <c r="G48" i="4"/>
  <c r="G53" i="4" s="1"/>
  <c r="H42" i="4"/>
  <c r="G42" i="4"/>
  <c r="H38" i="4"/>
  <c r="G38" i="4"/>
  <c r="H34" i="4"/>
  <c r="G34" i="4"/>
  <c r="H28" i="4"/>
  <c r="G28" i="4"/>
  <c r="H24" i="4"/>
  <c r="G24" i="4"/>
  <c r="H20" i="4"/>
  <c r="H29" i="4" s="1"/>
  <c r="G20" i="4"/>
  <c r="G29" i="4" s="1"/>
  <c r="H129" i="10" l="1"/>
  <c r="G129" i="10"/>
  <c r="H65" i="8"/>
  <c r="H121" i="4"/>
  <c r="H43" i="4"/>
  <c r="G111" i="4"/>
  <c r="G25" i="6"/>
  <c r="G55" i="6"/>
  <c r="G56" i="6" s="1"/>
  <c r="G71" i="7"/>
  <c r="H71" i="7"/>
  <c r="G38" i="7"/>
  <c r="G85" i="7"/>
  <c r="H142" i="7"/>
  <c r="H45" i="10"/>
  <c r="H33" i="8"/>
  <c r="H66" i="8" s="1"/>
  <c r="G36" i="5"/>
  <c r="G45" i="10"/>
  <c r="H25" i="6"/>
  <c r="G33" i="8"/>
  <c r="G29" i="9"/>
  <c r="G42" i="9" s="1"/>
  <c r="G43" i="4"/>
  <c r="G68" i="4"/>
  <c r="G157" i="7"/>
  <c r="G164" i="7" s="1"/>
  <c r="H29" i="9"/>
  <c r="H42" i="9" s="1"/>
  <c r="H25" i="11"/>
  <c r="H26" i="11" s="1"/>
  <c r="H157" i="7"/>
  <c r="G107" i="10"/>
  <c r="H68" i="4"/>
  <c r="G143" i="10"/>
  <c r="H38" i="7"/>
  <c r="G96" i="7"/>
  <c r="H143" i="10"/>
  <c r="H35" i="5"/>
  <c r="H36" i="5" s="1"/>
  <c r="H96" i="7"/>
  <c r="G131" i="7"/>
  <c r="G65" i="8"/>
  <c r="H107" i="10"/>
  <c r="G122" i="4"/>
  <c r="H56" i="6"/>
  <c r="H125" i="3"/>
  <c r="G125" i="3"/>
  <c r="H121" i="3"/>
  <c r="G121" i="3"/>
  <c r="H115" i="3"/>
  <c r="G115" i="3"/>
  <c r="H111" i="3"/>
  <c r="G111" i="3"/>
  <c r="H107" i="3"/>
  <c r="H116" i="3" s="1"/>
  <c r="G107" i="3"/>
  <c r="G116" i="3" s="1"/>
  <c r="H101" i="3"/>
  <c r="G101" i="3"/>
  <c r="H97" i="3"/>
  <c r="G97" i="3"/>
  <c r="H93" i="3"/>
  <c r="G93" i="3"/>
  <c r="H89" i="3"/>
  <c r="G89" i="3"/>
  <c r="H85" i="3"/>
  <c r="G85" i="3"/>
  <c r="H81" i="3"/>
  <c r="G81" i="3"/>
  <c r="H77" i="3"/>
  <c r="G77" i="3"/>
  <c r="H73" i="3"/>
  <c r="G73" i="3"/>
  <c r="H68" i="3"/>
  <c r="G68" i="3"/>
  <c r="H64" i="3"/>
  <c r="G64" i="3"/>
  <c r="H60" i="3"/>
  <c r="G60" i="3"/>
  <c r="H55" i="3"/>
  <c r="G55" i="3"/>
  <c r="H50" i="3"/>
  <c r="G50" i="3"/>
  <c r="H43" i="3"/>
  <c r="G43" i="3"/>
  <c r="H39" i="3"/>
  <c r="H44" i="3" s="1"/>
  <c r="G39" i="3"/>
  <c r="G44" i="3" s="1"/>
  <c r="H32" i="3"/>
  <c r="G32" i="3"/>
  <c r="H28" i="3"/>
  <c r="G28" i="3"/>
  <c r="H24" i="3"/>
  <c r="G24" i="3"/>
  <c r="H20" i="3"/>
  <c r="G20" i="3"/>
  <c r="H194" i="2"/>
  <c r="G194" i="2"/>
  <c r="H189" i="2"/>
  <c r="G189" i="2"/>
  <c r="H185" i="2"/>
  <c r="G185" i="2"/>
  <c r="H181" i="2"/>
  <c r="G181" i="2"/>
  <c r="H177" i="2"/>
  <c r="G177" i="2"/>
  <c r="H173" i="2"/>
  <c r="G173" i="2"/>
  <c r="H167" i="2"/>
  <c r="H168" i="2" s="1"/>
  <c r="G167" i="2"/>
  <c r="G168" i="2" s="1"/>
  <c r="H161" i="2"/>
  <c r="G161" i="2"/>
  <c r="H157" i="2"/>
  <c r="G157" i="2"/>
  <c r="H151" i="2"/>
  <c r="G151" i="2"/>
  <c r="H147" i="2"/>
  <c r="G147" i="2"/>
  <c r="H143" i="2"/>
  <c r="G143" i="2"/>
  <c r="H139" i="2"/>
  <c r="G139" i="2"/>
  <c r="H135" i="2"/>
  <c r="G135" i="2"/>
  <c r="H131" i="2"/>
  <c r="G131" i="2"/>
  <c r="H127" i="2"/>
  <c r="G127" i="2"/>
  <c r="H123" i="2"/>
  <c r="G123" i="2"/>
  <c r="H119" i="2"/>
  <c r="G119" i="2"/>
  <c r="H115" i="2"/>
  <c r="G115" i="2"/>
  <c r="H106" i="2"/>
  <c r="G106" i="2"/>
  <c r="H102" i="2"/>
  <c r="G102" i="2"/>
  <c r="H98" i="2"/>
  <c r="G98" i="2"/>
  <c r="H94" i="2"/>
  <c r="G94" i="2"/>
  <c r="H90" i="2"/>
  <c r="G90" i="2"/>
  <c r="H86" i="2"/>
  <c r="G86" i="2"/>
  <c r="H82" i="2"/>
  <c r="G82" i="2"/>
  <c r="H78" i="2"/>
  <c r="G78" i="2"/>
  <c r="H74" i="2"/>
  <c r="G74" i="2"/>
  <c r="H70" i="2"/>
  <c r="G70" i="2"/>
  <c r="H66" i="2"/>
  <c r="G66" i="2"/>
  <c r="H62" i="2"/>
  <c r="G62" i="2"/>
  <c r="H56" i="2"/>
  <c r="G56" i="2"/>
  <c r="H52" i="2"/>
  <c r="G52" i="2"/>
  <c r="H48" i="2"/>
  <c r="G48" i="2"/>
  <c r="H40" i="2"/>
  <c r="G40" i="2"/>
  <c r="H36" i="2"/>
  <c r="G36" i="2"/>
  <c r="H32" i="2"/>
  <c r="G32" i="2"/>
  <c r="G28" i="2"/>
  <c r="H28" i="2"/>
  <c r="H24" i="2"/>
  <c r="G24" i="2"/>
  <c r="H20" i="2"/>
  <c r="G20" i="2"/>
  <c r="G150" i="10" l="1"/>
  <c r="H150" i="10"/>
  <c r="H122" i="4"/>
  <c r="H164" i="7"/>
  <c r="G66" i="8"/>
  <c r="H126" i="3"/>
  <c r="G33" i="3"/>
  <c r="G102" i="3"/>
  <c r="H33" i="3"/>
  <c r="H102" i="3"/>
  <c r="H127" i="3" s="1"/>
  <c r="H195" i="2"/>
  <c r="H152" i="2"/>
  <c r="H162" i="2"/>
  <c r="G126" i="3"/>
  <c r="G127" i="3" s="1"/>
  <c r="G57" i="2"/>
  <c r="G162" i="2"/>
  <c r="H57" i="2"/>
  <c r="G195" i="2"/>
  <c r="G152" i="2"/>
  <c r="H196" i="2" l="1"/>
  <c r="G196" i="2"/>
</calcChain>
</file>

<file path=xl/sharedStrings.xml><?xml version="1.0" encoding="utf-8"?>
<sst xmlns="http://schemas.openxmlformats.org/spreadsheetml/2006/main" count="1940" uniqueCount="575">
  <si>
    <t>* N - nauja priemonė, T - Tęstinė priemonė, I - investicijų projektas.</t>
  </si>
  <si>
    <t>Iš viso programai:</t>
  </si>
  <si>
    <t>Iš viso uždaviniui:</t>
  </si>
  <si>
    <t>Iš viso:</t>
  </si>
  <si>
    <t>ES</t>
  </si>
  <si>
    <t>VB</t>
  </si>
  <si>
    <t>SB</t>
  </si>
  <si>
    <t>01 Savivaldybės veiklos programa</t>
  </si>
  <si>
    <t>Pavadinimas</t>
  </si>
  <si>
    <t>Finansavimo šaltinis</t>
  </si>
  <si>
    <t>Priemonės požymis*</t>
  </si>
  <si>
    <t>Priemonės kodas</t>
  </si>
  <si>
    <t>Uždavinio kodas</t>
  </si>
  <si>
    <t>tūkst. Eur</t>
  </si>
  <si>
    <t>1 priedas</t>
  </si>
  <si>
    <t>Priemonės/Veiklos rezultato produkto kriterijus</t>
  </si>
  <si>
    <t>Kriterijaus pavadinimas, matavimo vnt.</t>
  </si>
  <si>
    <t>Priemonės vykdytojas (padalinys)</t>
  </si>
  <si>
    <t xml:space="preserve">Druskininkų savivaldybės administracijos </t>
  </si>
  <si>
    <t>2023 metų veiklos plano įgyvendinimo ataskaitos</t>
  </si>
  <si>
    <t>2023 METŲ METINIO VEIKLOS PLANO UŽDAVINIŲ, PRIEMONIŲ, PRIEMONIŲ IŠLAIDŲ IR PRODUKTO KRITERIJŲ ĮGYVENDINIMO ATASKAITA</t>
  </si>
  <si>
    <t>Uždavinys Efektyvinti savivaldybės valdymą ir stiprinti administracinius gebėjimus</t>
  </si>
  <si>
    <t>Priemonė: Savivaldos institucijų veiklos vykdymas</t>
  </si>
  <si>
    <t>Įgyvendintų savivaldybės tarybos sprendimų dalis procentais, proc.</t>
  </si>
  <si>
    <t>100 </t>
  </si>
  <si>
    <t>Priemonė: Savivaldybės kontrolės ir audito tarnybos veiklos vykdymas</t>
  </si>
  <si>
    <t>Atliktų auditų skaičius, skč.</t>
  </si>
  <si>
    <t> 3</t>
  </si>
  <si>
    <t>Parengtų audito išvadų skaičius, skč.</t>
  </si>
  <si>
    <t> 5</t>
  </si>
  <si>
    <t>Priemonė: Savivaldybės administracijos veiklos vykdymas</t>
  </si>
  <si>
    <t>Organizuota Druskininkų savivaldybės administracijos skyrių veikla, vnt.</t>
  </si>
  <si>
    <t>17 </t>
  </si>
  <si>
    <t>Gautų prašymų, kreipimųsi iš fizinių ir juridinių asmenų skaičius, gyventojams suteiktų administracinių paslaugų skaičius, vnt.</t>
  </si>
  <si>
    <t>15000 </t>
  </si>
  <si>
    <t>Priemonė: VIPA dotacijos gražinimas</t>
  </si>
  <si>
    <t>Grąžintų VIPA dotacijų skaičius, vnt.</t>
  </si>
  <si>
    <t>14 </t>
  </si>
  <si>
    <t>Priemonė: Savivaldybei nuosavybės teise priklausančio turto valdymas</t>
  </si>
  <si>
    <t>Savivaldybės naudojamų objektų plotas, Tūkst. kv. m.</t>
  </si>
  <si>
    <t> 118,6</t>
  </si>
  <si>
    <t>Savivaldybės nenaudojamų objektų plotas, Tūkst. kv. m.</t>
  </si>
  <si>
    <t> 2,9</t>
  </si>
  <si>
    <t>Priemonė: Druskininkų savivaldybės mero rezervo tvarkymas</t>
  </si>
  <si>
    <t>Druskininkų savivaldybės mero rezervo lėšų panaudojimas ekstremalių situacijų padariniams likviduoti ir kitoms reikmėms, proc.</t>
  </si>
  <si>
    <t>20 </t>
  </si>
  <si>
    <t>Priemonė: Paslaugų teikimo ir asmenų aptarnavimo kokybės gerinimas Druskininkų savivaldybėje</t>
  </si>
  <si>
    <t>Padidintas užsakomų el. paslaugų skaičius procentais, proc.</t>
  </si>
  <si>
    <t>Atliktas vartotojų pasitenkinimo teikiamomis viešomis paslaugomis tyrimas, vnt.</t>
  </si>
  <si>
    <t> 0</t>
  </si>
  <si>
    <t>Paskaičiuotas asmenų ir ūkio subjektų atsakymo į pasirinktų paslaugų grupių prašymus pateikimo terminas, atliktas paskaičiavimas</t>
  </si>
  <si>
    <t>Sutrumpėjęs atsakymo į asmenų ir ūkio subjektų pasirinktų paslaugų grupių prašymus pateikimo terminas, d.d.</t>
  </si>
  <si>
    <t>Projekto „Paslaugų teikimo ir asmenų aptarnavimo kokybės gerinimas“ įgyvendinimas, proc.</t>
  </si>
  <si>
    <t>Išankstinės klientų registracijos sistemos būdu užsiregistravusiųjų gyventojų vizitams pas specialistus, skaičius. Vnt.</t>
  </si>
  <si>
    <t> Pateiktų skaitmenizuotų prašymų skaičius, vnt.</t>
  </si>
  <si>
    <t> 1500</t>
  </si>
  <si>
    <t>Priemonė: Druskininkų savivaldybės korupcijos prevencijos veiksmų planas</t>
  </si>
  <si>
    <t>Vykdomas korupcijos prevencijos veiksmų planas, vnt.</t>
  </si>
  <si>
    <t>1 </t>
  </si>
  <si>
    <t>Priemonė: 2023 metų Savivaldybių tarybų ir merų rinkimų organizavimas Druskininkų savivaldybėje</t>
  </si>
  <si>
    <t>Rinkimų organizavimas, vnt.</t>
  </si>
  <si>
    <t>Uždavinys Užtikrinti efektyvų valstybinių (perduotų savivaldybėms) funkcijų vykdymą</t>
  </si>
  <si>
    <t>Priemonė: Gyventojų registro tvarkymas ir duomenų valstybės registrams teikimas</t>
  </si>
  <si>
    <t>Tvarkomų registrų skaičius, vnt.</t>
  </si>
  <si>
    <t>2 </t>
  </si>
  <si>
    <t>Priemonė: Duomenų į Suteiktos valstybės pagalbos ir nereikšmingos pagalbos registrą teikimas</t>
  </si>
  <si>
    <t>Pateiktos informacijos teisės aktų nustatytais atvejais dalis, proc.</t>
  </si>
  <si>
    <t> 100</t>
  </si>
  <si>
    <t>Priemonė: Savivaldybei priskirtų archyvinių dokumentų tvarkymas</t>
  </si>
  <si>
    <t>Bendras Likviduotų įmonių saugomų dokumentų skaičius, Tm</t>
  </si>
  <si>
    <t> 420</t>
  </si>
  <si>
    <t>Priemonė: Akredituotos vaikų dienos socialinės priežiūros paslaugos administravimas</t>
  </si>
  <si>
    <t>Koordinuoti savivaldybės teritorijoje veikiantys akredituoti vaikų dienos centrai, vnt.</t>
  </si>
  <si>
    <t> 6</t>
  </si>
  <si>
    <t>Priemonė: Valstybinės kalbos vartojimo ir taisyklingumo kontrolė</t>
  </si>
  <si>
    <t>Atliktų valstybinės kalbos vartojimo ir taisyklingumo kontrolės patikrinimų skaičius, vnt.</t>
  </si>
  <si>
    <t> 20</t>
  </si>
  <si>
    <t>Priemonė: Civilinės būklės aktų registravimas</t>
  </si>
  <si>
    <t>Civilinės būklės aktų įrašų skaičius, vnt.</t>
  </si>
  <si>
    <t> 870</t>
  </si>
  <si>
    <t>Priemonė: Gyvenamos vietos deklaravimo duomenų ir gyvenamosios vietos neturinčių asmenų apskaitos duomenų tvarkymas</t>
  </si>
  <si>
    <t>Administruotų gyvenamosios vietos deklaracijų skaičius, vnt.</t>
  </si>
  <si>
    <t> 1890</t>
  </si>
  <si>
    <t>Priemonė: Savivaldybei priskirtos valstybinės žemės ir kito valstybės turto valdymas, naudojimas ir disponavimas juo patikėjimo teise</t>
  </si>
  <si>
    <t>Valstybinės žemės sklypų, disponuojamų patikėjimo teise, skaičius, vnt.</t>
  </si>
  <si>
    <t>28 </t>
  </si>
  <si>
    <t>Valstybinės žemės sklypų, perimtų disponuoti patikėjimo teise, skaičius per metus, vnt.</t>
  </si>
  <si>
    <t> 22</t>
  </si>
  <si>
    <t>Priemonė: Valstybės garantuojamos pirminės teisinės pagalbos teikimas</t>
  </si>
  <si>
    <t>Asmenų, kuriems suteiktos pirminės pagalbos konsultacijos, skaičius, vnt.</t>
  </si>
  <si>
    <t> 200</t>
  </si>
  <si>
    <t>Priemonė: Dalyvavimas rengiant ir vykdant mobilizaciją, demobilizaciją, priimančios šalies paramą</t>
  </si>
  <si>
    <t>Parengtas / tikslintas mobilizacijos planas, vnt.</t>
  </si>
  <si>
    <t>Priemonė: Civilinė sauga</t>
  </si>
  <si>
    <t>Įgyvendintų per numatytą laikotarpį Druskininkų savivaldybės ekstremaliųjų situacijų prevencijos priemonių plano priemonių skaičius, proc.</t>
  </si>
  <si>
    <t> 85</t>
  </si>
  <si>
    <t>Priemonė: Žemės ūkio funkcijų vykdymas</t>
  </si>
  <si>
    <t>Aptarnautų asmenų skaičius pagal žemės ūkio funkcijas, vnt.</t>
  </si>
  <si>
    <t> 5000</t>
  </si>
  <si>
    <t>Priemonė: Neformaliojo vaikų švietimo programų administravimas</t>
  </si>
  <si>
    <t>Neformaliojo vaikų švietimo paslaugų teikėjų skaičius, vnt.</t>
  </si>
  <si>
    <t>Priemonė: Socialinių išmokų ir kompensacijų skaičiavimo ir mokėjimo administravimas</t>
  </si>
  <si>
    <t>Socialinių išmokų ir kompensacijų skaičiavimo ir mokėjimo administravimas, funkcija.</t>
  </si>
  <si>
    <t>Priemonė: Būsto nuomos mokesčio dalies kompensavimo mokėjimo administravimas</t>
  </si>
  <si>
    <t>Būsto nuomos mokesčio dalies kompensavimo mokėjimo administravimas, funkcija</t>
  </si>
  <si>
    <t> 1</t>
  </si>
  <si>
    <t>Priemonė: Socialinių paslaugų administravimas</t>
  </si>
  <si>
    <t>Socialinių paslaugų administravimas, funkcija.</t>
  </si>
  <si>
    <t>Priemonė: Socialinės paramos mokiniams administravimas</t>
  </si>
  <si>
    <t>Socialinės paramos mokiniams administravimas, funkcija.</t>
  </si>
  <si>
    <t>Priemonė: Jaunimo teisių apsauga</t>
  </si>
  <si>
    <t>Administruota ir įgyvendinta jaunimo politika savivaldybės teritorijoje, funkcija</t>
  </si>
  <si>
    <t>Priemonė: Neveiksnių asmenų būklės peržiūrėjimo užtikrinimas</t>
  </si>
  <si>
    <t>Peržiūrėtų teismo sprendimų dalis nuo priimtų sprendimų, proc.</t>
  </si>
  <si>
    <t>Priemonė: Savivaldybėms priskirtų geodezijos ir kartografijos darbų organizavimas ir vykdymas</t>
  </si>
  <si>
    <t>Suderintų ir į SEDR įkeltų topografinių nuotraukų skaičius, vnt.</t>
  </si>
  <si>
    <t> 600</t>
  </si>
  <si>
    <t>Priemonė: Teikiamų paslaugų vaikams nuo gimimo iki 18 metų ir vaiko atstovams koordinavimas</t>
  </si>
  <si>
    <t>Priimtų sprendimų dėl minimalios priežiūros priemonių ir koordinuota teikiamų švietimo pagalbos, socialinių ir sveikatos priežiūros skyrimo, vnt.</t>
  </si>
  <si>
    <t> 4</t>
  </si>
  <si>
    <t>Priemonė: Asmeninės pagalbos teikimo administravimas</t>
  </si>
  <si>
    <t>Asmeninės pagalbos teikimo administravimas, funkcija</t>
  </si>
  <si>
    <t>Priemonė: Akredituotos socialinės reabilitacijos neįgaliesiems bendruomenėje administravimas</t>
  </si>
  <si>
    <t>Akredituotos socialinės reabilitacijos  neįgaliesiems bendruomenėje  administravimas, funkcija.</t>
  </si>
  <si>
    <t>Uždavinys Efektyviai valdyti paskolas ir kitas grąžintinas lėšas</t>
  </si>
  <si>
    <t>Priemonė: Paskolų grąžinimas</t>
  </si>
  <si>
    <t>Grąžinta paskolų, tūkst. Eur.</t>
  </si>
  <si>
    <t> 998</t>
  </si>
  <si>
    <t>Priemonė: Palūkanos už paskolas</t>
  </si>
  <si>
    <t>Sumokėtos palūkanos už paskolas, tūkst. Eur.</t>
  </si>
  <si>
    <t>162,4 </t>
  </si>
  <si>
    <t>Uždavinys Didinti visuomenės įtraukimą į savivaldybės veiklą ir sprendimų priėmimą</t>
  </si>
  <si>
    <t>Priemonė: Druskininkų savivaldybės ryšių su visuomene ir įvaizdžio gerinimo programa</t>
  </si>
  <si>
    <t>Viešinimo šaltinių skaičius, vnt.</t>
  </si>
  <si>
    <t>8 </t>
  </si>
  <si>
    <t>Uždavinys Gerinti viešųjų ir administracinių paslaugų kokybę ir didinti jų prieinamumą</t>
  </si>
  <si>
    <t>Priemonė: Bendradarbiavimas su tarptautiniais partneriais ir dalyvavimas asociacijų veikloje</t>
  </si>
  <si>
    <t>Asociacijų, kurių nariais yra Savivaldybė, skaičius, vnt.</t>
  </si>
  <si>
    <t>Tęsiamas ir pradedamas naujas bendradarbiavimas su miestais partneriais, vnt.</t>
  </si>
  <si>
    <t> 10</t>
  </si>
  <si>
    <t> Alytaus regiono plėtros tarybos kolegijos ir visuotinio susirinkimo posėdžių skaičius, vnt.</t>
  </si>
  <si>
    <t> 15</t>
  </si>
  <si>
    <t>Priemonė: Druskininkų savivaldybės administracinės naštos mažinimo priemonių plano vykdymas</t>
  </si>
  <si>
    <t>Parengta administracinės naštos mažinimo priemonių plano vykdymo ataskaita, vnt.</t>
  </si>
  <si>
    <t> 2</t>
  </si>
  <si>
    <t>Priemonė: Druskininkų savivaldybės lygių galimybių ir moterų ir vyrų lygių galimybių užtikrinimo priemonių plano vykdymas</t>
  </si>
  <si>
    <t>Įvykdytos lygių galimybių ir moterų ir vyrų lygių galimybių užtikrinimo priemonės, vnt.</t>
  </si>
  <si>
    <t>Priemonė: Plėtoti administracinių paslaugų perkėlimo į elektroninę erdvę procesą, siekti administracinių paslaugų interaktyvumo, didinti elektroninių paslaugų prieinamumą ir kokybę</t>
  </si>
  <si>
    <t>Atnaujinti administracinių paslaugų teikimo aprašymai ir prašymų formos, vnt.</t>
  </si>
  <si>
    <t>148 </t>
  </si>
  <si>
    <t>Atlikta klientų pasitenkinimo teikiamomis paslaugomis ir aptarnavimo kokybe apklausa, vnt.</t>
  </si>
  <si>
    <t>Priemonė: Skaitmeniniai sprendimai tobulinant vietinės rinkliavos administravimą</t>
  </si>
  <si>
    <t>Įdiegta vietinės rinkliavos administravimo sistema, vnt.</t>
  </si>
  <si>
    <t>Priemonė: Projektas „Tvarios ekonominės sistemos plėtojimas turistiniuose miestuose diversifikuojant verslo šakas ir keliant viešųjų paslaugų kokybę“</t>
  </si>
  <si>
    <t>Gerosios patirties pasidalijimo vizitai į Šiaurės šalis, vnt.</t>
  </si>
  <si>
    <t>2023 metų asignavimų planas</t>
  </si>
  <si>
    <t xml:space="preserve">2023 metų asignavimų plano įgyvendinimas </t>
  </si>
  <si>
    <t>T</t>
  </si>
  <si>
    <t>-</t>
  </si>
  <si>
    <t>Savivaldybės kontrolės ir audito tarnyba</t>
  </si>
  <si>
    <t>DSA</t>
  </si>
  <si>
    <t>Turto ir žemės valdymo skyrius</t>
  </si>
  <si>
    <t>Finansų ir apskaitos skyrius</t>
  </si>
  <si>
    <t>Dokumentų ir informacijos skyrius</t>
  </si>
  <si>
    <t>Specialistas, atsakingas už korupcijai atsparios aplinkos kūrimą Savivaldybės administracijoje</t>
  </si>
  <si>
    <t>Teisės ir civilinės metrikacijos skyrius / Dokumentų ir informacijos skyrius</t>
  </si>
  <si>
    <t>Teisės ir civilinės metrikacijos skyrius</t>
  </si>
  <si>
    <t>Socialinės paramos skyrius</t>
  </si>
  <si>
    <t>Turizmo, komunikacijos ir kultūros skyrius</t>
  </si>
  <si>
    <t>Savivaldybės administracijos patarėjas - parengties pareigūnas</t>
  </si>
  <si>
    <t>Ūkio ir turto valdymo skyrius</t>
  </si>
  <si>
    <t>Švietimo skyrius</t>
  </si>
  <si>
    <t>Vyriausioji specialistė - Jaunimo reikalų koordinatorė</t>
  </si>
  <si>
    <t>Architektūros ir urbanistikos skyrius</t>
  </si>
  <si>
    <t>Vyriausioji specialistė – tarpinstitucinio bendradarbiavimo koordinatorė</t>
  </si>
  <si>
    <t>Dokumentų ir informacijos skyrius / Turizmo, komunikacijos ir kultūros skyrius</t>
  </si>
  <si>
    <t>N</t>
  </si>
  <si>
    <t>Investicijų ir projektų valdymo skyrius/Dokumentų ir informacijos skyrius</t>
  </si>
  <si>
    <t>Centralizuoto vidaus audito skyrius</t>
  </si>
  <si>
    <t>Dokumentų ir informacijos skyrius / Turizmo, komunikacijos ir kultūros skyrius/ Investicijų ir projektų valdymo skyrius</t>
  </si>
  <si>
    <t>Kt</t>
  </si>
  <si>
    <t>02 Turizmo, kultūros ir sporto plėtros programa</t>
  </si>
  <si>
    <t>Uždavinys Vystyti išskirtinę, įtraukią ir kokybišką kultūrą</t>
  </si>
  <si>
    <t>Priemonė: Druskininkų savivaldybės kultūros srities projektai</t>
  </si>
  <si>
    <t>Finansuotų kultūros srities projektų skaičius, vnt.</t>
  </si>
  <si>
    <t> 27</t>
  </si>
  <si>
    <t>Priemonė: Kultūros paveldo objektų rėmimas</t>
  </si>
  <si>
    <t>Finansuotų kultūros paveldo objektų skaičius, vnt.</t>
  </si>
  <si>
    <t>Priemonė: Kultūros paveldo vertybių tvarkymas, jų žinomumo didinimas ir lankomumo skatinimas</t>
  </si>
  <si>
    <t>Nekilnojamųjų kultūros paveldo vertybių skaičius, vnt.</t>
  </si>
  <si>
    <t>130 </t>
  </si>
  <si>
    <t>Priemonė: Administracinės naštos verslui mažinimas renginių organizavimo srityje</t>
  </si>
  <si>
    <t>Išduoti leidimai renginiui organizuoti, vnt.</t>
  </si>
  <si>
    <t>30 </t>
  </si>
  <si>
    <t>Sumažinta administracinė našta ūkio subjektams renginių organizavimo srityje, Eur.</t>
  </si>
  <si>
    <t> 271</t>
  </si>
  <si>
    <t>Uždavinys Skatinti darnų ir tvarų turizmą, vystant inovatyvią turizmo rinkodarą</t>
  </si>
  <si>
    <t>Priemonė: Turizmui draugiški miestai</t>
  </si>
  <si>
    <t>Įvykdytas galutinis finansinis atsiskaitymas, vnt.</t>
  </si>
  <si>
    <t>Priemonė: Druskininkai legendų takais</t>
  </si>
  <si>
    <t>E-rinkodaros priemonių diegimas, vnt.</t>
  </si>
  <si>
    <t> 8</t>
  </si>
  <si>
    <t>Projekto „Druskininkai legendų takais“ įgyvendinimas, proc.</t>
  </si>
  <si>
    <t>Uždavinys Kompleksiškai sutvarkyti kultūros paveldo objektus ir kultūros paskirties infrastruktūrą bei viešąsias erdves</t>
  </si>
  <si>
    <t>Priemonė: Druskininkų kultūros centro įrengimas</t>
  </si>
  <si>
    <t>Rangos darbai, proc.</t>
  </si>
  <si>
    <t>76 </t>
  </si>
  <si>
    <t>Projekto įgyvendinimas, proc.</t>
  </si>
  <si>
    <t> 70</t>
  </si>
  <si>
    <t>Priemonė: Kultūros paveldas abipus sienos</t>
  </si>
  <si>
    <t>Priemonė: Leipalingio dvaro 114-os patalpos sieninės tapybos restauravimas</t>
  </si>
  <si>
    <t>Projekto „Leipalingio dvaro 114-os patalpos sieninės tapybos restauravimas“ įgyvendinimas, vnt.</t>
  </si>
  <si>
    <t>0,2 </t>
  </si>
  <si>
    <t>Priemonė: Skulptūrų Vilniaus alėjoje idėjos konkursas ir skulptūrų įrengimas</t>
  </si>
  <si>
    <t>Suorganizuotas skulptūrų Vilniaus alėjoje idėjos konkursas, vnt.</t>
  </si>
  <si>
    <t>Priemonė: Skulptūra „LIETUVA – LEGENDA“ ir teritorijos Kurorto g., Druskininkuose sutvarkymo darbai</t>
  </si>
  <si>
    <t>Priemonė: Ratnyčios upės prieigų infrastruktūros sutvarkymas ir pritaikymas turizmo poreikiams (Lakštingalų II etapas)</t>
  </si>
  <si>
    <t>Įgyvendintas projekto II etapas, proc.</t>
  </si>
  <si>
    <t>Priemonė: M. K. Čiurlionio paminklo skvero rekonstravimas</t>
  </si>
  <si>
    <t>Parengtas techninis projektas, vnt.</t>
  </si>
  <si>
    <t>0 </t>
  </si>
  <si>
    <t>Priemonė: Turizmo objektų, esančių miesto centre, pasiekiamumo didinimas (Bažnyčios aikštė)</t>
  </si>
  <si>
    <t>Priemonė: Skvero M. K. Čiurlionio g. 80, Druskininkuose rekonstravimas</t>
  </si>
  <si>
    <t>Priemonė: Viešosios erdvės sutvarkymas, pritaikant Druskininkų kultūros ir kongresų rūmus lankymui</t>
  </si>
  <si>
    <t>Priemonė: „Saulės tako“ pritaikymas turistų lankymui</t>
  </si>
  <si>
    <t>5 </t>
  </si>
  <si>
    <t>Priemonė: Meninių suoliukų įžymiems žmonėms atminti Druskininkuose sukūrimas ir įrengimas</t>
  </si>
  <si>
    <t>Priemonė: Justino Marcinkevičiaus atminimo įamžinimas Druskininkuose</t>
  </si>
  <si>
    <t>Justino Marcinkevičiaus atminimo įamžinimui Druskininkuose skirtos skulptūros pastatymas, vnt.</t>
  </si>
  <si>
    <t>Uždavinys Plėtoti sveikatinimui ir poilsiui pritaikytą infrastruktūrą</t>
  </si>
  <si>
    <t>Priemonė: Turizmo trasų ir maršrutų informacinės infrastruktūros plėtra Lazdijų, Varėnos rajonų ir Druskininkų savivaldybėje II etapas</t>
  </si>
  <si>
    <t>Priemonė: Vientiso pėsčiųjų ir dviračių takų tinklo kūrimas. Žvaigždžių orbita</t>
  </si>
  <si>
    <t>Priemonė: Vientiso pėsčiųjų ir dviračių takų tinklo kūrimas. Žilvino takas</t>
  </si>
  <si>
    <t>Uždavinys Vystyti aktyvaus poilsio ir sporto infrastruktūrą</t>
  </si>
  <si>
    <t>Priemonė: Modernizuoti ir plėsti sporto infrastruktūrą Savivaldybėje</t>
  </si>
  <si>
    <t>Atnaujinti/nauji sporto infrastruktūros objektai, vnt.</t>
  </si>
  <si>
    <t>Priemonė: Aktyvaus poilsio šeimoms erdvės sukūrimas tarp Druskininkų Turizmo ir verslo informacijos centro ir Baravykų g. (Šeimų parkas)</t>
  </si>
  <si>
    <t>Ieškomos finansavimo galimybės, vnt.</t>
  </si>
  <si>
    <t>DSA**, Dokumentų ir informacijos skyrius</t>
  </si>
  <si>
    <t>**-Druskininkų savivaldybės administracija</t>
  </si>
  <si>
    <t>Architektūros ir urbanistikos skyrius/ Turizmo, kultūros ir komunikacijos skyrius</t>
  </si>
  <si>
    <t>Investicijų ir projektų valdymo skyrius</t>
  </si>
  <si>
    <t>I</t>
  </si>
  <si>
    <t>Ūkio skyrius, Architektūros ir urbanistikos skyrius, Investicijų ir projektų valdymo skyrius</t>
  </si>
  <si>
    <t>Ūkio skyrius, Architektūros ir urbanistikos skyrius</t>
  </si>
  <si>
    <t>03 Bendruomenės aktyvinimo ir verslo plėtros programa</t>
  </si>
  <si>
    <t>Uždavinys Pritraukti aukštos kvalifikacijos specialistus ir jų šeimas gyventi ir dirbti</t>
  </si>
  <si>
    <t>Priemonė: Druskininkiečio kortelės įdiegimas</t>
  </si>
  <si>
    <t>Įdiegta druskininkiečio kortelė, vnt.</t>
  </si>
  <si>
    <t>Priemonė: Skatinti gabius ir talentingus Savivaldybės mokinius, mokytojus, kultūros srities atstovus, pasiekusius ypatingai aukštus rezultatus tarptautinės, nacionalinės reikšmės kultūros, mokslo, meno ar sporto srityse</t>
  </si>
  <si>
    <t>Įgyvendinama programa, vnt.</t>
  </si>
  <si>
    <t>Priemonė: Projektas „Savivaldybės paslaugų skaitmenizavimas siekiant klimato kaitos mažinimo"</t>
  </si>
  <si>
    <t>Surengti seminarai personalui, vnt.</t>
  </si>
  <si>
    <t>Parengti mokymo modeliai, vnt.</t>
  </si>
  <si>
    <t>Uždavinys Skatinti aktualios profesijos įgijimą ir investuoti į profesinį visų sričių darbuotojų tobulėjimą</t>
  </si>
  <si>
    <t>Priemonė: Studentų rėmimo programa</t>
  </si>
  <si>
    <t>Pasirašytos sutartys su studentais, vnt.</t>
  </si>
  <si>
    <t>Priemonė: Lyderystės ir vadovavimo stiprinimo Druskininkų savivaldybės švietimo įstaigose programa</t>
  </si>
  <si>
    <t>4 </t>
  </si>
  <si>
    <t>Parengta ir įgyvendinama mokyklų vadovų kvalifikacijos tobulinimo programa, vnt.</t>
  </si>
  <si>
    <t> Organizuotos mokyklų vadovų profesinio tobulėjimo dienos, vnt.</t>
  </si>
  <si>
    <t>Priemonė: Sistemingas visų sričių specialistų kvalifikacijos kėlimas</t>
  </si>
  <si>
    <t>Ne mažiau kaip 1 mokymuose dalyvavusių specialistų skaičius, vnt.</t>
  </si>
  <si>
    <t>825 </t>
  </si>
  <si>
    <t>Uždavinys Gerinti verslo vystymo sąlygas</t>
  </si>
  <si>
    <t>Priemonė: Interneto ryšio prieigos taškų plėtra Druskininkų savivaldybėje</t>
  </si>
  <si>
    <t>Priemonė: Administracinės naštos verslui mažinimas bei procedūrų paprastinimas prekybos (paslaugų teikimo) viešosiose vietose ir reklamos srityse</t>
  </si>
  <si>
    <t>Išlaikomas administracinė naštos vienam ūkio subjektui prekybos (paslaugų teikimo) viešosiose vietose srityje lygis, pasiektas 2021 metais, Eur</t>
  </si>
  <si>
    <t> 16</t>
  </si>
  <si>
    <t>Išlaikomas prekybos (paslaugų teikimo) leidimo išdavimo terminas nuo visų dokumentų, reikalingų leidimui išduoti, gavimo Savivaldybės administracijoje dienos, pasiektas 2021 metais, d.d.</t>
  </si>
  <si>
    <t> Išlaikomas reklamos leidimo išdavimo terminas, pasiektas 2021 metais, d.d.</t>
  </si>
  <si>
    <t> 9</t>
  </si>
  <si>
    <t>Uždavinys Tobulinti ir plėtoti investicinę aplinką verslui</t>
  </si>
  <si>
    <t>Priemonė: Nenaudojamų savivaldybės pastatų ir komercinių sklypų pritaikymas verslui</t>
  </si>
  <si>
    <t>Įveiklintas nenaudojamas pastatas/patalpos, vnt.</t>
  </si>
  <si>
    <t>Priemonė: Negyvenamųjų patalpų – ambulatorijos, adresu Verpėjų g.11-6, Viečiūnai, Druskininkų sav., kapitalinis remontas ir  patalpų paskirties keitimas į paslaugų paskirtį</t>
  </si>
  <si>
    <t>50 </t>
  </si>
  <si>
    <t>Priemonė: Verslo ir kūrybinių industrijų bendradarbystės erdvių kūrimas</t>
  </si>
  <si>
    <t>Uždavinys Skatinti bendruomenės verslumą</t>
  </si>
  <si>
    <t>Priemonė: Smulkiojo ir vidutinio verslo rėmimas</t>
  </si>
  <si>
    <t>Subjektų, gavusių paramą smulkiajam ir vidutiniam verslui, vnt.</t>
  </si>
  <si>
    <t>Priemonė: Žemės ūkio rėmimo programa</t>
  </si>
  <si>
    <t>Suteikta parama žemės ūkio veiklos subjektams, vnt.</t>
  </si>
  <si>
    <t> 43</t>
  </si>
  <si>
    <t>Uždavinys Skatinti vietinio užimtumo iniciatyvas</t>
  </si>
  <si>
    <t>Priemonė: Savivaldybės patvirtintos užimtumo programos įgyvendinimas</t>
  </si>
  <si>
    <t>Įdarbinta darbo ieškančių asmenų, vnt.</t>
  </si>
  <si>
    <t>Uždavinys Sudaryti galimybes atsirasti alternatyviam verslui (verslo diversifikavimas)</t>
  </si>
  <si>
    <t>Priemonė: Alternatyvaus verslo pritraukimo situacijos analizės atlikimas</t>
  </si>
  <si>
    <t>Atlikta alternatyvaus verslo situacijos analizė, vnt.</t>
  </si>
  <si>
    <t>Uždavinys Skatinti pažangų kaimo ir miesto bendruomenių ir jų aplinkos vystymąsi</t>
  </si>
  <si>
    <t>Priemonė: Kaimo bendruomenių rėmimas</t>
  </si>
  <si>
    <t>Suteikta parama kaimo bendruomenėms, vnt.</t>
  </si>
  <si>
    <t>11 </t>
  </si>
  <si>
    <t>Priemonė: Stiprinti bendruomeninę veiklą savivaldybėje</t>
  </si>
  <si>
    <t>Suteikta parama bendruomenėms, vnt.</t>
  </si>
  <si>
    <t>Priemonė: Stiprinti bendruomeninę veiklą savivaldybėse, kuriant palankią daugiakultūrę aplinką</t>
  </si>
  <si>
    <t>Įgyvendinta veikla – įrengtos vaikų žaidimų aikštelės Druskininkų mieste, vnt.</t>
  </si>
  <si>
    <t>Priemonė: Projektas „Pabėgėlių iš Ukrainos priėmimas ir ankstyva integracija“</t>
  </si>
  <si>
    <t>Asmenų, dalyvavusių projekto „Pabėgėlių iš Ukrainos priėmimas ir ankstyva integracija“ veiklose, skaičius, vnt.</t>
  </si>
  <si>
    <t>75 </t>
  </si>
  <si>
    <t>Uždavinys Stiprinti nevyriausybinių organizacijų veiklą ir skatinti savanorystę</t>
  </si>
  <si>
    <t>Priemonė: Skatinti nevyriausybinių organizacijų plėtrą savivaldybėje</t>
  </si>
  <si>
    <t>NVO ir bendruomeninių iniciatyvų skaičius, vnt.</t>
  </si>
  <si>
    <t>110 </t>
  </si>
  <si>
    <t>Priemonė: Savanoriškos tarnybos programa</t>
  </si>
  <si>
    <t>Savanorių skaičius, vnt.</t>
  </si>
  <si>
    <t xml:space="preserve">Dokumentų ir informacijos skyrius </t>
  </si>
  <si>
    <t>Ūkio skyrius</t>
  </si>
  <si>
    <t>Ūkio skyrius, Socialinės paramos skyrius</t>
  </si>
  <si>
    <t>DSA, Investicijų ir projektų valdymo skyrius</t>
  </si>
  <si>
    <t>Socialinės paramos skyrius, jaunimo reikalų koordinatorius.</t>
  </si>
  <si>
    <t>04 Urbanistinės plėtros programa</t>
  </si>
  <si>
    <t>Uždavinys Rengti valstybinės žemės planavimo dokumentus</t>
  </si>
  <si>
    <t>Priemonė: Žemės sklypų kadastriniai matavimai, topografinių geodezinių planų rengimas</t>
  </si>
  <si>
    <t>Parengtų topografinių geodezinių planų skaičius, vnt.</t>
  </si>
  <si>
    <t>10 </t>
  </si>
  <si>
    <t>Atliktų žemės sklypų kadastrinių matavimų skaičius, vnt.</t>
  </si>
  <si>
    <t>Uždavinys Įgyvendinti savivaldybės teritorijos bendrojo plano sprendinius</t>
  </si>
  <si>
    <t>Priemonė: Druskininkų savivaldybės teritorijų planavimo dokumentų rengimas, siekiant subalansuotos urbanistinės ir kurorto paslaugų plėtros</t>
  </si>
  <si>
    <t>Parengti teritorijų planavimo dokumentai, vnt.</t>
  </si>
  <si>
    <t>Priemonė: Druskininkų savivaldybės teritorijos bendrojo plano įgyvendinimo programos parengimas</t>
  </si>
  <si>
    <t>Parengta Druskininkų savivaldybės teritorijos bendrojo plano įgyvendinimo programa, vnt.</t>
  </si>
  <si>
    <t>Priemonė: Dalyvavimas nacionaliniame urbanistikos ir architektūros projekte „Išmanusis miestas 9“</t>
  </si>
  <si>
    <t>Parengti Druskininkų savivaldybės tikslinių teritorijų ar objektų projektiniai pasiūlymai, vnt.</t>
  </si>
  <si>
    <t>Suorganizuoti viešinimo renginiai, vnt.</t>
  </si>
  <si>
    <t>05 Aplinkos apsaugos programa</t>
  </si>
  <si>
    <t>Uždavinys Tobulinti ir vystyti tvarią ir inovatyvią atliekų tvarkymo infrastruktūrą</t>
  </si>
  <si>
    <t>Priemonė: Komunalinių atliekų (įskaitant stambiagabarites) surinkimas ir pervežimas</t>
  </si>
  <si>
    <t>Sutvarkomų komunalinių atliekų kiekis, tūkst. t.</t>
  </si>
  <si>
    <t> 4,1</t>
  </si>
  <si>
    <t>Sutvarkomų stambiagabaričių atliekų kiekis, tūkst. t.</t>
  </si>
  <si>
    <t>Priemonė: Žaliųjų atliekų tvarkymas Druskininkų mieste</t>
  </si>
  <si>
    <t>Sutvarkytų žaliųjų atliekų kiekis, t.</t>
  </si>
  <si>
    <t>2300 </t>
  </si>
  <si>
    <t>Uždavinys Didinti moksleivių, gyventojų, bendruomenių ir verslo ekologinį sąmoningumą ir skatinti tvarų vartojimą</t>
  </si>
  <si>
    <t>Priemonė: Aplinkosauginio švietimo priemonių vykdymas</t>
  </si>
  <si>
    <t>Dalyvių skaičius, vnt.</t>
  </si>
  <si>
    <t> 300</t>
  </si>
  <si>
    <t>Uždavinys Puoselėti aplinkos išteklius, užtikrinti tvarią ir kokybišką gyvenamąją aplinką</t>
  </si>
  <si>
    <t>Priemonė: Savivaldybės aplinkos apsaugos rėmimo specialioji programa (SAARP)</t>
  </si>
  <si>
    <t>Įgyvendinta Savivaldybės aplinkos apsaugos rėmimo specialioji programa, vnt.</t>
  </si>
  <si>
    <t>Priemonė: Teritorijų apželdinimas ir gėlynų įrengimas</t>
  </si>
  <si>
    <t>Gėlynų bendrojo naudojimo viešosiose erdvėse plotas, kv. m.</t>
  </si>
  <si>
    <t>5000 </t>
  </si>
  <si>
    <t>Persodintų pušų į bendrojo naudojimo viešąsias erdves skaičius, vnt.</t>
  </si>
  <si>
    <t>25 </t>
  </si>
  <si>
    <t>Uosialapių klevų šalinimas, vnt.</t>
  </si>
  <si>
    <t>Gatvių želdinių atnaujinimas, gatvė</t>
  </si>
  <si>
    <t>Efektyvių ekologinių sprendimų pritaikymas medžių ligų prevencijai ir kontrolei, vnt.</t>
  </si>
  <si>
    <t>Želdyno T. Kosciuškos g. 2, Druskininkuose įrengimas ir apželdinimas</t>
  </si>
  <si>
    <t> Želdyno prie narcizų pievos įrengimas ir apželdinimas</t>
  </si>
  <si>
    <t>Priemonė: Kraujasiurbių upinių mašalų populiacijos pokyčių stebėjimams ir populiacijos reguliavimo priemonių finansavimas</t>
  </si>
  <si>
    <t>Įgyvendintas projektas – Kraujasiurbių upinių mašalų populiacijos pokyčių stebėjimas ir populiacijos priemonių reguliavimas, vnt.</t>
  </si>
  <si>
    <t>Priemonė: Namų ūkiuose susidariusių asbesto atliekų tvarkymas</t>
  </si>
  <si>
    <t>Sutvarkytų asbesto turinčių atliekų kiekis, t</t>
  </si>
  <si>
    <t>Bešeimininkių asbesto atliekų tvarkymas, t</t>
  </si>
  <si>
    <t> 40</t>
  </si>
  <si>
    <t>Architektūros ir urbanistikos skyrius, Švietimo skyrius, Dokumentų skyrius</t>
  </si>
  <si>
    <t>Architektūros ir urbanistikos skyrius, Ūkio skyrius</t>
  </si>
  <si>
    <t xml:space="preserve">Architektūros ir urbanistikos skyrius, Investicijų ir projektų valdymo skyrius </t>
  </si>
  <si>
    <t xml:space="preserve">Savivaldybės strateginio plėtros plano strateginis tikslas </t>
  </si>
  <si>
    <t>2.1. Moderni, ekologiška ir tvari viešoji infrastruktūra</t>
  </si>
  <si>
    <t>1.1. Aukšta viešųjų paslaugų kokybė ir prieinamumas</t>
  </si>
  <si>
    <t>06  Ūkio infrastruktūros plėtros ir priežiūros programa</t>
  </si>
  <si>
    <t>Uždavinys Kompleksiškai plėtoti ir vystyti viešąją infrastruktūrą, užtikrinti jos priežiūrą</t>
  </si>
  <si>
    <t>Priemonė: Gatvių apšvietimo programa (elektros energija)</t>
  </si>
  <si>
    <t>Sunaudota elektros energija gatvių apšvietimui, GWh</t>
  </si>
  <si>
    <t> 2,4</t>
  </si>
  <si>
    <t>Priemonė: Teritorijų tvarkymas ir priežiūra</t>
  </si>
  <si>
    <t>Prižiūrėtas Druskininkų m. teritorijos plotas, Ha</t>
  </si>
  <si>
    <t>224,33 </t>
  </si>
  <si>
    <t>Priemonė: Kiti bendrojo naudojimo teritorijų tvarkymo darbai</t>
  </si>
  <si>
    <t>Prižiūrėtas bendrojo naudojimo teritorijos plotas, Ha</t>
  </si>
  <si>
    <t> 16,3</t>
  </si>
  <si>
    <t>Priemonė: Vežėjų nuostolių, patirtų vykdant keleivių vežimo vietinio reguliaraus susisiekimo autobusų maršrutais paslaugų sutartį, kompensavimas</t>
  </si>
  <si>
    <t>Kompensuoti vežėjų nuostoliai, tūkst. Eur</t>
  </si>
  <si>
    <t>486 </t>
  </si>
  <si>
    <t>Priemonė: Mirusiųjų išvežimas iš įvykio vietos</t>
  </si>
  <si>
    <t>Išvežti mirusieji, vnt.</t>
  </si>
  <si>
    <t>Uždavinys Atnaujinti ir plėtoti inžinerinių tinklų infrastruktūrą</t>
  </si>
  <si>
    <t>Priemonė: Valstybei nuosavybės teise priklausančių melioracijos ir hidrotechnikos statinių valdymas ir naudojimas patikėjimo teise</t>
  </si>
  <si>
    <t>Atliktas melioracijos statinių remontas, eksploatavimas ir priežiūra, vnt.</t>
  </si>
  <si>
    <t>Priemonė: Inžinerinių tinklų infrastruktūros atnaujinimas ir plėtra</t>
  </si>
  <si>
    <t>Atliktas galutinis finansinis atsiskaitymas, vnt.</t>
  </si>
  <si>
    <t>Priemonė: Druskininkų savivaldybės Leipalingio kadastro vietovėje esančių melioracijos griovių, pralaidų ir tilto rekonstrukcija</t>
  </si>
  <si>
    <t>Priemonė: Druskininkų savivaldybės Gerdašių, Ricielių ir Švendubrės kadastro vietovėse esančių melioracijos griovių, pralaidų ir tilto rekonstrukcija</t>
  </si>
  <si>
    <t>Rekonstruota drenažo: griovių, požeminių rinktuvų, sausintuvų, km</t>
  </si>
  <si>
    <t>13014 </t>
  </si>
  <si>
    <t>Rekonstruota tiltų, vnt.</t>
  </si>
  <si>
    <t>Žemės plotas, kuriame pagerintos viešojo naudojimo melioracijos sistemos, Ha</t>
  </si>
  <si>
    <t>Asmenų (žemės ūkio subjektų ir kaimo gyventojų), gavusių naudą iš projekto, skaičius</t>
  </si>
  <si>
    <t> Įgyvendintas projektas, proc.</t>
  </si>
  <si>
    <t>Priemonė: Druskininkų savivaldybės Leipalingio kadastro vietovėje, Černiauskų, Jovaišių, Kamorūnų, Leipalingio, Mažonių, Paseirės ir Vileikių kaimuose esančių melioracijos statinių rekonstrukcija</t>
  </si>
  <si>
    <t>Rekonstruota požeminių rinktuvų, km.</t>
  </si>
  <si>
    <t>Priemonė: Druskininkų savivaldybės Švendubrės kadastro vietovėje, Švendubrės kaime esančių melioracijos statinių rekonstrukcija</t>
  </si>
  <si>
    <t>Uždavinys Modernizuoti ir plėsti gatvių ir viešųjų erdvių apšvietimo sistemas</t>
  </si>
  <si>
    <t>Priemonė: Druskininkų savivaldybės gatvių apšvietimo tinklų priežiūra,  renovacija, modernizavimas ir plėtra</t>
  </si>
  <si>
    <t>Įrengtas kryptinis pėsčiųjų perėjų apšvietimas, (šviestuvų) vnt.</t>
  </si>
  <si>
    <t>Naujai įrengtas apšvietimas, (gatvės) vnt.</t>
  </si>
  <si>
    <t> Apšvietimo renovacija, (gatvės) vnt.</t>
  </si>
  <si>
    <t>Priemonė: Gatvių apšvietimo modernizavimas Druskininkų mieste</t>
  </si>
  <si>
    <t>Modernizuota gatvių apšvietimo šviestuvų, vnt.</t>
  </si>
  <si>
    <t>Modernizuota gatvių apšvietimo atramų, vnt.</t>
  </si>
  <si>
    <t>Priemonė: Gatvių apšvietimo modernizavimas Druskininkų savivaldybės seniūnijose</t>
  </si>
  <si>
    <t>Uždavinys Didinti ir skatinti atsinaujinančių energijos išteklių panaudojimą savivaldybės viešosios paskirties ir privačių asmenų pastatuose ir erdvėse</t>
  </si>
  <si>
    <t>Priemonė: Atsinaujinančių energijos išteklių (saulės) panaudojimas Druskininkų savivaldybės administracijos pastatuose</t>
  </si>
  <si>
    <t>Atliktas auditas dėl ŠEDS sumažėjimo, vnt.</t>
  </si>
  <si>
    <t>Priemonė: Atsinaujinančių energijos išteklių (saulės) panaudojimas gatvių apšvietimui Druskininkų savivaldybėje</t>
  </si>
  <si>
    <t>Nutolusios saulės elektrinės įsigijimas, kW</t>
  </si>
  <si>
    <t>Priemonė: Daugiabučių namų vartotojų, naudojančių dujų balionus, prijungimo prie gamtinių dujų tiekimo tinklų programa</t>
  </si>
  <si>
    <t>Butų prijungtų prie gamtinių dujų tinklų skaičius, vnt.</t>
  </si>
  <si>
    <t>Uždavinys Plėtoti ir modernizuoti šilumos ūkį, pritaikant prie energetinių pokyčių</t>
  </si>
  <si>
    <t>Atnaujintos vidaus šildymo ir karšto vandens sistemos (mažoji renovacija), vnt.</t>
  </si>
  <si>
    <t>Uždavinys Skatinti darnų judumą</t>
  </si>
  <si>
    <t>Priemonė: Ekologiškų transporto priemonių įsigijimas Druskininkų savivaldybėje</t>
  </si>
  <si>
    <t>Projekto „Ekologiškų transporto priemonių įsigijimas Druskininkų savivaldybėje“ įgyvendinimas, proc.</t>
  </si>
  <si>
    <t>Priemonė: Susisiekimo centrinėje miesto dalyje gerinimas. Vilniaus alėja</t>
  </si>
  <si>
    <t>Techninio projekto parengimas, vnt.</t>
  </si>
  <si>
    <t>Priemonė: Pėsčiųjų–dviračių tako atkarpos nuo Žaliosios g. iki T. Kosciuškos g. atnaujinimas</t>
  </si>
  <si>
    <t>Priemonė: Projektas „Dalijimasis miestų sprendimais siekiant darnaus judumo VISIEMS“</t>
  </si>
  <si>
    <t>Įgyvendintas mažos apimties veiksmas, vnt.</t>
  </si>
  <si>
    <t>Parengtas integruotas veiksmų planas, vnt.</t>
  </si>
  <si>
    <t>Uždavinys Modernizuoti ir plėtoti savivaldybės vietinės reikšmės kelius, gatves ir kitas susisiekimo komunikacijas</t>
  </si>
  <si>
    <t>Priemonė: Savivaldybės infrastruktūros plėtros rėmimo programos, susisiekimo srities priemonių vykdymas</t>
  </si>
  <si>
    <t>Atnaujintų Druskininkų savivaldybės susisiekimo infrastruktūros objektų skaičius, vnt.</t>
  </si>
  <si>
    <t>Priemonė: Viešosios infrastruktūros pritaikymas neįgaliesiems Druskininkų mieste</t>
  </si>
  <si>
    <t>Perėjų, kuriose pritaikytos išmaniosios sistemos skaičius, vnt.</t>
  </si>
  <si>
    <t>Įrengti eismo įspėjamieji riboženkliai, vnt.</t>
  </si>
  <si>
    <t>Uždavinys Plėtoti viešojo saugumo priemones</t>
  </si>
  <si>
    <t>Priemonė: Vaizdo stebėjimo sistemos prijungimo ir duomenų perdavimo paslaugų savivaldybėje vykdymas</t>
  </si>
  <si>
    <t>Suteikta vaizdo stebėjimo sistemų duomenų perdavimo paslauga, vnt.</t>
  </si>
  <si>
    <t>Priemonė: Priešgaisrinė sauga</t>
  </si>
  <si>
    <t>Veikiančių ugniagesių komandų skaičius, vnt.</t>
  </si>
  <si>
    <t>Priemonė: Vaizdo kamerų įrengimas</t>
  </si>
  <si>
    <t>Atlikta naujų vaizdo kamerų poreikio analizė, vnt.</t>
  </si>
  <si>
    <t>Uždavinys Didinti bendruomenės saugumą</t>
  </si>
  <si>
    <t>Priemonė: Nusikaltimų prevencijos priemonių vykdymas</t>
  </si>
  <si>
    <t>Aktyvių saugių kaimynysčių skaičius, vnt.</t>
  </si>
  <si>
    <t>Policijos rėmėjų skaičius, vnt.</t>
  </si>
  <si>
    <t>Įgyvendintos nusikaltimų prevencijos priemonės, vnt.</t>
  </si>
  <si>
    <t>Uždavinys Skatinti daugiabučių namų modernizavimą ir jų aplinkos atnaujinimą</t>
  </si>
  <si>
    <t>Priemonė: Šilumos ūkio modernizavimas ir plėtra</t>
  </si>
  <si>
    <t>Ūkio iskyrius, Investicijų ir projektų valdymo skyrius</t>
  </si>
  <si>
    <t>Ūkio skyrius, Investicijų ir projektų valdymo skyrius, Turto ir žemės valdymo skyrius</t>
  </si>
  <si>
    <t>Ūkio skyrius, Investicijų ir projektų valdymo skyrius</t>
  </si>
  <si>
    <t>07  Švietimo programa</t>
  </si>
  <si>
    <t>Uždavinys Plėtoti neformalaus ugdymo paslaugas ir didinti jų prieinamumą, užtikrinant dermę su formaliuoju ugdymu, bei sudaryti sąlygas mokytis visą gyvenimą</t>
  </si>
  <si>
    <t>Priemonė: Neformaliojo suaugusiųjų švietimo programos vykdymas</t>
  </si>
  <si>
    <t>Vykdytų neformaliojo suaugusiųjų švietimo programų skaičius, vnt.</t>
  </si>
  <si>
    <t>Priemonė: „Tūkstantmečio mokyklų" programos įgyvendinimas Druskininkų savivaldybėje</t>
  </si>
  <si>
    <t>Pažangos plano parengimas ir įgyvendinimas, proc.</t>
  </si>
  <si>
    <t>Priemonė: Projekto „Karjeros specialistų tinklo vystymas“ įgyvendinimas Druskininkų savivaldybėje</t>
  </si>
  <si>
    <t>Priemonė: Projektas „Mokinių įvairovei atvirų grupių, klasių sudarymo ir ugdymo organizavimo jose"</t>
  </si>
  <si>
    <t>Uždavinys Investuoti į švietimo įstaigų infrastruktūrą, aplinką</t>
  </si>
  <si>
    <t>Priemonė: Druskininkų savivaldybės švietimo įstaigų pastatų atnaujinimas ir priežiūra</t>
  </si>
  <si>
    <t>Atnaujinamų švietimo įstaigų pastatų skaičius, vnt.</t>
  </si>
  <si>
    <t>Priemonė: Švietimo įstaigų aplinkos gerinimas</t>
  </si>
  <si>
    <t>Parengti techniniai projektai, vnt.</t>
  </si>
  <si>
    <t>Įgyvendintų Druskininkų savivaldybės švietimo įstaigų dalyvaujamojo biudžeto iniciatyvų skaičius, vnt.</t>
  </si>
  <si>
    <t>Priemonė: Visos dienos mokyklos įkūrimas Druskininkų „Atgimimo" mokykloje</t>
  </si>
  <si>
    <t>Priemonė: Savivaldybės viešojo pastato – Viečiūnų progimnazijos – energinio efektyvumo didinimas</t>
  </si>
  <si>
    <t>Finansavimo galimybių analizė, vnt.</t>
  </si>
  <si>
    <t>Uždavinys Gerinti mokymosi pasiekimus, siekiant asmeninės mokinių pažangos bei suteikiant savarankiškam gyvenimui reikalingų žinių bei įgūdžių</t>
  </si>
  <si>
    <t>Priemonė: Mokymo lėšos paskirstomos savivaldybės tarybos nustatyta tvarka</t>
  </si>
  <si>
    <t>Švietimo įstaigų skaičius, gavusių lėšų iš Savivaldybei skirtų ugdymo lėšų dalies, savivaldybės nustatyta tvarka, vnt.</t>
  </si>
  <si>
    <t>Priemonė: Mokyklų tinklo optimizavimas, mokyklų strateginių planų parengimas</t>
  </si>
  <si>
    <t>Parengta strategija, vnt.</t>
  </si>
  <si>
    <t>Švietimo skyrius, Investicijų ir projektų valdymo skyrius</t>
  </si>
  <si>
    <t>Švietimo skyrius. Architektūros ir urbanistikos skyrius, Ūkio skyrius</t>
  </si>
  <si>
    <t>Švietimo skyrius. Architektūros ir urbanistikos skyrius, Ūkio skyrius, Investicijų ir projektų valdymo skyrius</t>
  </si>
  <si>
    <t>Švietimo skyrius. Ūkio skyrius, Investicijų ir projektų valdymo skyrius</t>
  </si>
  <si>
    <t>Priemonė: Transporto lengvatų užtikrinimas moksleiviams</t>
  </si>
  <si>
    <t>Transporto lengvatas gaunančių mokinių skaičius, vnt.</t>
  </si>
  <si>
    <t>Švietimo skyrius. Ūkio skyrius</t>
  </si>
  <si>
    <t>08  Jaunimo užimtumo programa</t>
  </si>
  <si>
    <t>Uždavinys Plėtoti jaunimo iniciatyvas ir užimtumą</t>
  </si>
  <si>
    <t>Priemonė: Jaunimo  neformalių grupių  iniciatyvų programa</t>
  </si>
  <si>
    <t>Jaunimo  neformalių grupių  iniciatyvų programos vykdymas, vnt.</t>
  </si>
  <si>
    <t>Priemonė: Jaunimo verslumo ugdymo ir integracijos į darbo rinką programa</t>
  </si>
  <si>
    <t>Jaunimo verslumo ugdymo ir integracijos į darbo rinką programos vykdymas, vnt.</t>
  </si>
  <si>
    <t>Įgyvendintos jaunimo verslumo skatinimo  ir ekonominio raštingumo ugdymo priemonės, vnt.</t>
  </si>
  <si>
    <t>Priemonė: Jaunimo savanorystės skatinimas</t>
  </si>
  <si>
    <t>Jaunimo savanoriškoje tarnyboje dalyvavusių asmenų skaičius, vnt.</t>
  </si>
  <si>
    <t>Kitoje savanoriškoje veikloje dalyvavusių asmenų skaičius, vnt.</t>
  </si>
  <si>
    <t> ESK savanorių skaičius, vnt.</t>
  </si>
  <si>
    <t>Uždavinys Sudaryti sąlygas jaunimo emocinės, psichologinės ir fizinės sveikatos gerinimui</t>
  </si>
  <si>
    <t>Priemonė: Jaunimo emocinės, psichologinės ir fizinės sveikatos gerinimo plano įgyvendinimas</t>
  </si>
  <si>
    <t>Veiklų skaičius, vnt.</t>
  </si>
  <si>
    <t>Uždavinys Ugdyti pilietišką asmenybę, puoselėjančia Lietuvos ir Druskininkų krašto tradicijas</t>
  </si>
  <si>
    <t>Priemonė: Jaunimo dalyvavimas komisijų ar darbo grupių veikloje</t>
  </si>
  <si>
    <t>Komisijų/darbo grupių, į kurių veiklą įtrauktas jaunimas, skaičius, vnt.</t>
  </si>
  <si>
    <t>09  Socialinės paramos programa</t>
  </si>
  <si>
    <t>Uždavinys Didinti socialinės paramos prieinamumą ir informacijos pasiekiamumą</t>
  </si>
  <si>
    <t>Priemonė: Transporto lengvatų užtikrinimas asmenims su liga ir negalia</t>
  </si>
  <si>
    <t>Parduotų lengvatinių bilietų neįgaliesiems skaičius, vnt.</t>
  </si>
  <si>
    <t>Priemonė: Transporto lengvatų užtikrinimas senatvės pensininkams</t>
  </si>
  <si>
    <t>Parduotų lengvatinių bilietų senyvo amžiaus asmenims skaičius, vnt.</t>
  </si>
  <si>
    <t>Priemonė: Paramos iš Europos pagalbos labiausiai skurstantiems asmenims fondo teikimas</t>
  </si>
  <si>
    <t>Paramos gavėjų skaičius, vnt.</t>
  </si>
  <si>
    <t>Priemonė: Piniginė socialinė parama</t>
  </si>
  <si>
    <t>Išmokų iš savivaldybės biudžeto (įskaitant specialią tikslinę dotaciją) lėšų gavėjų skaičius, vnt.</t>
  </si>
  <si>
    <t>Priemonė: Išmokos iš valstybės biudžeto lėšų</t>
  </si>
  <si>
    <t>Išmokų iš valstybės biudžeto lėšų gavėjų skaičius, vnt.</t>
  </si>
  <si>
    <t>Priemonė: Vienišų asmenų ir nenustatytos tapatybės žmonių laidojimo paslauga</t>
  </si>
  <si>
    <t>Organizuotas palaikų laidojimas, vnt.</t>
  </si>
  <si>
    <t>Priemonė: Socialinė parama mokiniams</t>
  </si>
  <si>
    <t>Nemokamą maitinimą gavusių  mokinių  skaičius, vnt.</t>
  </si>
  <si>
    <t>Uždavinys Didinti socialinių paslaugų įvairovę ir kokybę, užtikrinant lygias galimybes ir nediskriminavimą</t>
  </si>
  <si>
    <t>Priemonė: Savivaldybės administracijos organizuojamos socialinės paslaugos</t>
  </si>
  <si>
    <t>Paslaugų gavėjų skaičius, vnt.</t>
  </si>
  <si>
    <t>Priemonė: Akredituotos vaikų dienos socialinės priežiūros paslauga</t>
  </si>
  <si>
    <t>Vaikų dienos socialinę priežiūrą gavusių vaikų skaičius, vnt.</t>
  </si>
  <si>
    <t>Priemonė: Asmeninė pagalba</t>
  </si>
  <si>
    <t>Asmeninę pagalbą gavusių neįgaliųjų skaičius, vnt.</t>
  </si>
  <si>
    <t>Priemonė: Projektas „Kompleksinės paslaugos Druskininkų savivaldybės šeimoms"</t>
  </si>
  <si>
    <t>Projekto veiklose dalyvavusių asmenų skaičius (kaupiamasis nuo projekto pradžios), vnt.</t>
  </si>
  <si>
    <t>Įgyvendintas projektas – Kompleksinės paslaugos Druskininkų savivaldybės šeimoms, proc.</t>
  </si>
  <si>
    <t>Priemonė: Kompleksinės paslaugos šeimai</t>
  </si>
  <si>
    <t>Priemonė: Vaikų ir senjorų dienos centrų techninio projekto rengimas</t>
  </si>
  <si>
    <t>Parengtas vaikų ir senjorų dienos centro techninis projektas, vnt.</t>
  </si>
  <si>
    <t>Priemonė: Pagalbos iš pataisos įstaigų paleistiems asmenims organizavimas</t>
  </si>
  <si>
    <t>Socialinės integracijos antrajame  etape pagalbą gavusių asmenų skaičius, vnt.</t>
  </si>
  <si>
    <t>Priemonė: Tikslinių prevencinių priemonių rizikos grupėms, galinčioms nukentėti nuo prekybos žmonėmis, organizavimas</t>
  </si>
  <si>
    <t>Pagalbą gavusių asmenų skaičius, vnt.</t>
  </si>
  <si>
    <t>Priemonė: Nevyriausybinių organizacijų socialinės veiklos projektai</t>
  </si>
  <si>
    <t>Projektuose paslaugas gavusių asmenų skaičius, vnt.</t>
  </si>
  <si>
    <t>Priemonė: Akredituotos socialinės reabilitacijos neįgaliesiems bendruomenėje teikimas</t>
  </si>
  <si>
    <t>Socialinės reabilitacijos paslaugas gavusių neįgaliųjų skaičius, vnt.</t>
  </si>
  <si>
    <t>Priemonė: Socialinių paslaugų asmenims su negalia infrastruktūros plėtra</t>
  </si>
  <si>
    <t>Priemonė: Savarankiško gyvenimo namų įkūrimas Druskininkų savivaldybėje (Ežero g. 2, Ricieliai)</t>
  </si>
  <si>
    <t>Priemonė: Neįgaliųjų dienos užimtumo centro įkūrimas (Veisiejų g. 17)</t>
  </si>
  <si>
    <t>Įkurtas neįgaliųjų dienos užimtumo centras, vnt.</t>
  </si>
  <si>
    <t>Priemonė: Socialinių paslaugų senyvo amžiaus asmenims infrastruktūros bendruomenėje plėtra (Dienos centras Amatų mokykloje)</t>
  </si>
  <si>
    <t>Priemonė: Apsaugoto būsto įkūrimas</t>
  </si>
  <si>
    <t>Įkurti apsaugoti būstai, vnt.</t>
  </si>
  <si>
    <t>Uždavinys Gerinti aplinką šeimai, siekiant didinti gimstamumą ir gyvenimo kokybę, bei sudaryti sąlygas derinti darbo ir šeiminius įsipareigojimus</t>
  </si>
  <si>
    <t>Priemonė: Gyvenamosios aplinkos pritaikymo neįgaliesiems programa</t>
  </si>
  <si>
    <t>Neįgaliųjų, kuriems pritaikytas būstas ir gyvenamoji aplinka, skaičius, vnt.</t>
  </si>
  <si>
    <t>Priemonė: Socialinės priežiūros paslaugų prieinamumo gerinimas abipus sienos</t>
  </si>
  <si>
    <t>Priemonė: Priklausomybių ir smurto artimoje aplinkoje prevencija</t>
  </si>
  <si>
    <t>Priemonė: Šeimos stiprinimo įstatyme numatytų priemonių įgyvendinimas</t>
  </si>
  <si>
    <t>Įgyvendintos Šeimos stiprinimo įstatyme numatytos priemonės, vnt.</t>
  </si>
  <si>
    <t>Priemonė: Koordinuotos švietimo pagalbos, socialinės ir sveikatos priežiūros paslaugos Druskininkų savivaldybės šeimoms</t>
  </si>
  <si>
    <t>Šeimų, gavusių koordinuotą pagalbą, skaičius (atvejų skaičius), vnt.</t>
  </si>
  <si>
    <t>Skirtų minimalių, vidutinės priežiūros priemonių skaičius, vnt.</t>
  </si>
  <si>
    <t>Uždavinys Plėtoti savivaldybės ir socialinio būsto fondą</t>
  </si>
  <si>
    <t>Priemonė: Druskininkų savivaldybės būsto fondo plėtra</t>
  </si>
  <si>
    <t>Suteikti nauji socialiniai būstai, vnt.</t>
  </si>
  <si>
    <t>Priemonė: Druskininkų savivaldybės būsto fondo priežiūra</t>
  </si>
  <si>
    <t>Administruotų būstų skaičius, vnt.</t>
  </si>
  <si>
    <t>Priemonė: Lengvatinių būstų kreditavimo programos vykdymas</t>
  </si>
  <si>
    <t>Šeimų, gavusių valstybės subsidijas iš dalies kompensuojamo būsto kredito daliai apmokėti, skaičius, vnt.</t>
  </si>
  <si>
    <t>Jaunų šeimų, pasinaudojusių finansine paskata, įsigyjant pirmąjį būstą savivaldybės teritorijoje, skaičius, vnt.</t>
  </si>
  <si>
    <t>Uždavinys Skatinti visų gyventojų užimtumą ir konkurencingą dalyvavimą darbo rinkoje</t>
  </si>
  <si>
    <t>Priemonė: Savivaldybės patvirtintos užimtumo didinimo programos įgyvendinimas (paslaugos ir atvejo vadyba)</t>
  </si>
  <si>
    <t>Užimtumo didinimo programoje dalyvavusių asmenų, kuriems suteiktos paslaugos, skaičius, vnt.</t>
  </si>
  <si>
    <t xml:space="preserve"> Socialinės paramos skyrius</t>
  </si>
  <si>
    <t xml:space="preserve"> Socialinės paramos skyrius, Investicijų ir projektų valdymo skyrius</t>
  </si>
  <si>
    <t>Tarpinstitucinio bendradarbiavimo koordinatorius</t>
  </si>
  <si>
    <t>10  Sveikatos apsaugos programa</t>
  </si>
  <si>
    <t>Uždavinys Plėtoti sveikatos stiprinimo priemones, įvairovę, gerinti jų kokybę, orientuojant į gyventojų poreikius</t>
  </si>
  <si>
    <t>Priemonė: Savivaldybės visuomenės sveikatos priežiūros specialiosios programos vykdymas</t>
  </si>
  <si>
    <t>Vykdyta savivaldybės visuomenės sveikatos priežiūros specialioji programa, vnt.</t>
  </si>
  <si>
    <t>Automatinių išorinių defibriliatorių tinklo plėtra Savivaldybėje. Defibriliatorių įrengimas viešosiose vietose, vnt.</t>
  </si>
  <si>
    <t>Priemonė: Savivaldybės visuomenės sveikatos priežiūros specialiosios programos vykdymas (SAARP)</t>
  </si>
  <si>
    <t>Vykdyta savivaldybės visuomenės sveikatos priežiūros specialioji programa (SAARP), vnt.</t>
  </si>
  <si>
    <t>Asmens ir visuomenės sveikatos skyriaus vedėja – sveikatos reikalų koordinatorius</t>
  </si>
  <si>
    <t>Savivaldybės strateginio plėtros plano strateginis tikslas</t>
  </si>
  <si>
    <t xml:space="preserve"> 2.1. Moderni, ekologiška ir tvari viešoji infrastruktūra</t>
  </si>
  <si>
    <t>1.2. Išskirtinių kultūros, turizmo ir sporto paslaugų pasiūla</t>
  </si>
  <si>
    <t>2.2. Pažangus viešasis valdymas ir iniciatyvi bendruomenė</t>
  </si>
  <si>
    <t>2023 metai planas</t>
  </si>
  <si>
    <t>2023 metai plano įgyvendinimas</t>
  </si>
  <si>
    <t>kirterijaus vertė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</si>
</sst>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186"/>
    </font>
    <font>
      <sz val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86"/>
    </font>
    <font>
      <sz val="12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9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CAB7A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9" fillId="4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/>
    <xf numFmtId="0" fontId="1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/>
    <xf numFmtId="164" fontId="10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0" fontId="2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164" fontId="4" fillId="0" borderId="4" xfId="0" applyNumberFormat="1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/>
    </xf>
    <xf numFmtId="0" fontId="10" fillId="3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top" wrapText="1"/>
    </xf>
    <xf numFmtId="0" fontId="9" fillId="6" borderId="4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right" vertical="center"/>
    </xf>
    <xf numFmtId="164" fontId="10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164" fontId="2" fillId="0" borderId="4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4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right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right"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B4DA-99F5-4BDC-8305-331A104F13D4}">
  <sheetPr>
    <pageSetUpPr fitToPage="1"/>
  </sheetPr>
  <dimension ref="A1:K200"/>
  <sheetViews>
    <sheetView tabSelected="1" zoomScaleNormal="100" workbookViewId="0"/>
  </sheetViews>
  <sheetFormatPr defaultRowHeight="12.75" x14ac:dyDescent="0.2"/>
  <cols>
    <col min="1" max="2" width="4.140625" style="35" customWidth="1"/>
    <col min="3" max="3" width="40.7109375" style="33" customWidth="1"/>
    <col min="4" max="4" width="5.85546875" style="35" customWidth="1"/>
    <col min="5" max="5" width="11.28515625" style="33" customWidth="1"/>
    <col min="6" max="6" width="7.7109375" style="33" customWidth="1"/>
    <col min="7" max="8" width="7.42578125" style="36" customWidth="1"/>
    <col min="9" max="9" width="42.140625" style="33" customWidth="1"/>
    <col min="10" max="11" width="8.7109375" style="33" customWidth="1"/>
    <col min="12" max="16384" width="9.140625" style="33"/>
  </cols>
  <sheetData>
    <row r="1" spans="1:11" s="1" customFormat="1" ht="15.75" x14ac:dyDescent="0.2">
      <c r="A1" s="2"/>
      <c r="B1" s="2"/>
      <c r="D1" s="2"/>
      <c r="F1" s="2"/>
      <c r="G1" s="10"/>
      <c r="H1" s="10"/>
      <c r="I1" s="6" t="s">
        <v>18</v>
      </c>
      <c r="J1" s="5"/>
      <c r="K1" s="5"/>
    </row>
    <row r="2" spans="1:11" s="1" customFormat="1" ht="15.75" x14ac:dyDescent="0.2">
      <c r="A2" s="2"/>
      <c r="B2" s="2"/>
      <c r="D2" s="2"/>
      <c r="F2" s="2"/>
      <c r="G2" s="11"/>
      <c r="H2" s="11"/>
      <c r="I2" s="6" t="s">
        <v>19</v>
      </c>
      <c r="J2" s="6"/>
      <c r="K2" s="6"/>
    </row>
    <row r="3" spans="1:11" s="1" customFormat="1" ht="15.75" x14ac:dyDescent="0.2">
      <c r="A3" s="2"/>
      <c r="B3" s="2"/>
      <c r="D3" s="2"/>
      <c r="F3" s="2"/>
      <c r="G3" s="11"/>
      <c r="H3" s="11"/>
      <c r="I3" s="6" t="s">
        <v>14</v>
      </c>
      <c r="J3" s="6"/>
      <c r="K3" s="6"/>
    </row>
    <row r="4" spans="1:11" s="1" customFormat="1" ht="15.75" x14ac:dyDescent="0.2">
      <c r="A4" s="2"/>
      <c r="B4" s="2"/>
      <c r="D4" s="2"/>
      <c r="F4" s="2"/>
      <c r="G4" s="11"/>
      <c r="H4" s="11"/>
      <c r="I4" s="6"/>
      <c r="J4" s="6"/>
      <c r="K4" s="6"/>
    </row>
    <row r="5" spans="1:11" s="1" customFormat="1" ht="15.75" x14ac:dyDescent="0.2">
      <c r="A5" s="2"/>
      <c r="B5" s="2"/>
      <c r="D5" s="2"/>
      <c r="F5" s="6"/>
      <c r="G5" s="11"/>
      <c r="H5" s="11"/>
      <c r="I5" s="6"/>
      <c r="J5" s="6"/>
      <c r="K5" s="6"/>
    </row>
    <row r="6" spans="1:11" s="1" customFormat="1" ht="15.75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1" customFormat="1" ht="32.25" customHeight="1" x14ac:dyDescent="0.2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136"/>
      <c r="K7" s="136"/>
    </row>
    <row r="8" spans="1:11" s="3" customFormat="1" ht="15.75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s="1" customFormat="1" x14ac:dyDescent="0.2">
      <c r="A9" s="2"/>
      <c r="B9" s="2"/>
      <c r="D9" s="2"/>
      <c r="F9" s="2"/>
      <c r="G9" s="12"/>
      <c r="H9" s="12"/>
      <c r="I9" s="37" t="s">
        <v>13</v>
      </c>
      <c r="J9" s="37"/>
      <c r="K9" s="37"/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571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21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46"/>
      <c r="B17" s="48">
        <v>1</v>
      </c>
      <c r="C17" s="49" t="s">
        <v>22</v>
      </c>
      <c r="D17" s="50" t="s">
        <v>157</v>
      </c>
      <c r="E17" s="51" t="s">
        <v>238</v>
      </c>
      <c r="F17" s="52" t="s">
        <v>6</v>
      </c>
      <c r="G17" s="53">
        <v>450.3</v>
      </c>
      <c r="H17" s="53">
        <v>438.6</v>
      </c>
      <c r="I17" s="54" t="s">
        <v>23</v>
      </c>
      <c r="J17" s="55" t="s">
        <v>24</v>
      </c>
      <c r="K17" s="55">
        <v>100</v>
      </c>
    </row>
    <row r="18" spans="1:11" x14ac:dyDescent="0.2">
      <c r="A18" s="46"/>
      <c r="B18" s="48"/>
      <c r="C18" s="49"/>
      <c r="D18" s="50"/>
      <c r="E18" s="51"/>
      <c r="F18" s="52" t="s">
        <v>5</v>
      </c>
      <c r="G18" s="53">
        <v>6.1</v>
      </c>
      <c r="H18" s="53">
        <v>6.1</v>
      </c>
      <c r="I18" s="56"/>
      <c r="J18" s="57"/>
      <c r="K18" s="55"/>
    </row>
    <row r="19" spans="1:11" x14ac:dyDescent="0.2">
      <c r="A19" s="46"/>
      <c r="B19" s="48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46"/>
      <c r="B20" s="48"/>
      <c r="C20" s="59"/>
      <c r="D20" s="60"/>
      <c r="E20" s="60"/>
      <c r="F20" s="61" t="s">
        <v>3</v>
      </c>
      <c r="G20" s="62">
        <f>SUM(G17:G19)</f>
        <v>456.40000000000003</v>
      </c>
      <c r="H20" s="62">
        <f>SUM(H17:H19)</f>
        <v>444.70000000000005</v>
      </c>
      <c r="I20" s="63"/>
      <c r="J20" s="61"/>
      <c r="K20" s="61"/>
    </row>
    <row r="21" spans="1:11" x14ac:dyDescent="0.2">
      <c r="A21" s="46"/>
      <c r="B21" s="48">
        <v>2</v>
      </c>
      <c r="C21" s="49" t="s">
        <v>25</v>
      </c>
      <c r="D21" s="50" t="s">
        <v>157</v>
      </c>
      <c r="E21" s="51" t="s">
        <v>159</v>
      </c>
      <c r="F21" s="52" t="s">
        <v>6</v>
      </c>
      <c r="G21" s="53">
        <v>93.2</v>
      </c>
      <c r="H21" s="53">
        <v>91</v>
      </c>
      <c r="I21" s="54" t="s">
        <v>26</v>
      </c>
      <c r="J21" s="55" t="s">
        <v>27</v>
      </c>
      <c r="K21" s="55">
        <v>4</v>
      </c>
    </row>
    <row r="22" spans="1:11" x14ac:dyDescent="0.2">
      <c r="A22" s="46"/>
      <c r="B22" s="48"/>
      <c r="C22" s="49"/>
      <c r="D22" s="50"/>
      <c r="E22" s="51"/>
      <c r="F22" s="52" t="s">
        <v>5</v>
      </c>
      <c r="G22" s="53">
        <v>0</v>
      </c>
      <c r="H22" s="53">
        <v>0</v>
      </c>
      <c r="I22" s="54" t="s">
        <v>28</v>
      </c>
      <c r="J22" s="55" t="s">
        <v>29</v>
      </c>
      <c r="K22" s="55">
        <v>5</v>
      </c>
    </row>
    <row r="23" spans="1:11" ht="23.25" customHeight="1" x14ac:dyDescent="0.2">
      <c r="A23" s="46"/>
      <c r="B23" s="48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46"/>
      <c r="B24" s="48"/>
      <c r="C24" s="59"/>
      <c r="D24" s="60"/>
      <c r="E24" s="60"/>
      <c r="F24" s="61" t="s">
        <v>3</v>
      </c>
      <c r="G24" s="62">
        <f>SUM(G21:G23)</f>
        <v>93.2</v>
      </c>
      <c r="H24" s="62">
        <f>SUM(H21:H23)</f>
        <v>91</v>
      </c>
      <c r="I24" s="63"/>
      <c r="J24" s="61"/>
      <c r="K24" s="61"/>
    </row>
    <row r="25" spans="1:11" ht="24" x14ac:dyDescent="0.2">
      <c r="A25" s="46"/>
      <c r="B25" s="48">
        <v>3</v>
      </c>
      <c r="C25" s="49" t="s">
        <v>30</v>
      </c>
      <c r="D25" s="50" t="s">
        <v>157</v>
      </c>
      <c r="E25" s="51" t="s">
        <v>160</v>
      </c>
      <c r="F25" s="52" t="s">
        <v>6</v>
      </c>
      <c r="G25" s="53">
        <v>3173.9</v>
      </c>
      <c r="H25" s="53">
        <v>3143.2</v>
      </c>
      <c r="I25" s="54" t="s">
        <v>31</v>
      </c>
      <c r="J25" s="55" t="s">
        <v>32</v>
      </c>
      <c r="K25" s="55">
        <v>16</v>
      </c>
    </row>
    <row r="26" spans="1:11" ht="36" x14ac:dyDescent="0.2">
      <c r="A26" s="46"/>
      <c r="B26" s="48"/>
      <c r="C26" s="49"/>
      <c r="D26" s="50"/>
      <c r="E26" s="51"/>
      <c r="F26" s="52" t="s">
        <v>5</v>
      </c>
      <c r="G26" s="53">
        <v>0</v>
      </c>
      <c r="H26" s="53">
        <v>0</v>
      </c>
      <c r="I26" s="54" t="s">
        <v>33</v>
      </c>
      <c r="J26" s="55" t="s">
        <v>34</v>
      </c>
      <c r="K26" s="55">
        <v>23338</v>
      </c>
    </row>
    <row r="27" spans="1:11" x14ac:dyDescent="0.2">
      <c r="A27" s="46"/>
      <c r="B27" s="48"/>
      <c r="C27" s="49"/>
      <c r="D27" s="50"/>
      <c r="E27" s="51"/>
      <c r="F27" s="58" t="s">
        <v>4</v>
      </c>
      <c r="G27" s="53">
        <v>0</v>
      </c>
      <c r="H27" s="53">
        <v>0</v>
      </c>
      <c r="I27" s="54"/>
      <c r="J27" s="55"/>
      <c r="K27" s="55"/>
    </row>
    <row r="28" spans="1:11" x14ac:dyDescent="0.2">
      <c r="A28" s="46"/>
      <c r="B28" s="48"/>
      <c r="C28" s="59"/>
      <c r="D28" s="60"/>
      <c r="E28" s="60"/>
      <c r="F28" s="61" t="s">
        <v>3</v>
      </c>
      <c r="G28" s="62">
        <f>SUM(G25:G27)</f>
        <v>3173.9</v>
      </c>
      <c r="H28" s="62">
        <f>SUM(H25:H27)</f>
        <v>3143.2</v>
      </c>
      <c r="I28" s="63"/>
      <c r="J28" s="61"/>
      <c r="K28" s="61"/>
    </row>
    <row r="29" spans="1:11" ht="13.5" customHeight="1" x14ac:dyDescent="0.2">
      <c r="A29" s="46"/>
      <c r="B29" s="48">
        <v>4</v>
      </c>
      <c r="C29" s="49" t="s">
        <v>35</v>
      </c>
      <c r="D29" s="50" t="s">
        <v>157</v>
      </c>
      <c r="E29" s="51" t="s">
        <v>162</v>
      </c>
      <c r="F29" s="52" t="s">
        <v>6</v>
      </c>
      <c r="G29" s="53">
        <v>65.599999999999994</v>
      </c>
      <c r="H29" s="53">
        <v>65.599999999999994</v>
      </c>
      <c r="I29" s="54" t="s">
        <v>36</v>
      </c>
      <c r="J29" s="55" t="s">
        <v>37</v>
      </c>
      <c r="K29" s="55">
        <v>14</v>
      </c>
    </row>
    <row r="30" spans="1:11" x14ac:dyDescent="0.2">
      <c r="A30" s="46"/>
      <c r="B30" s="48"/>
      <c r="C30" s="49"/>
      <c r="D30" s="50"/>
      <c r="E30" s="51"/>
      <c r="F30" s="52" t="s">
        <v>5</v>
      </c>
      <c r="G30" s="53">
        <v>0</v>
      </c>
      <c r="H30" s="53">
        <v>0</v>
      </c>
      <c r="I30" s="56"/>
      <c r="J30" s="55"/>
      <c r="K30" s="55"/>
    </row>
    <row r="31" spans="1:11" ht="21.75" customHeight="1" x14ac:dyDescent="0.2">
      <c r="A31" s="46"/>
      <c r="B31" s="48"/>
      <c r="C31" s="49"/>
      <c r="D31" s="50"/>
      <c r="E31" s="51"/>
      <c r="F31" s="58" t="s">
        <v>4</v>
      </c>
      <c r="G31" s="53">
        <v>0</v>
      </c>
      <c r="H31" s="53">
        <v>0</v>
      </c>
      <c r="I31" s="54"/>
      <c r="J31" s="55"/>
      <c r="K31" s="55"/>
    </row>
    <row r="32" spans="1:11" x14ac:dyDescent="0.2">
      <c r="A32" s="46"/>
      <c r="B32" s="48"/>
      <c r="C32" s="59"/>
      <c r="D32" s="60"/>
      <c r="E32" s="60"/>
      <c r="F32" s="61" t="s">
        <v>3</v>
      </c>
      <c r="G32" s="62">
        <f>SUM(G29:G31)</f>
        <v>65.599999999999994</v>
      </c>
      <c r="H32" s="62">
        <f>SUM(H29:H31)</f>
        <v>65.599999999999994</v>
      </c>
      <c r="I32" s="63"/>
      <c r="J32" s="61"/>
      <c r="K32" s="61"/>
    </row>
    <row r="33" spans="1:11" x14ac:dyDescent="0.2">
      <c r="A33" s="64"/>
      <c r="B33" s="48">
        <v>5</v>
      </c>
      <c r="C33" s="49" t="s">
        <v>38</v>
      </c>
      <c r="D33" s="50" t="s">
        <v>157</v>
      </c>
      <c r="E33" s="51" t="s">
        <v>161</v>
      </c>
      <c r="F33" s="52" t="s">
        <v>6</v>
      </c>
      <c r="G33" s="53">
        <v>30</v>
      </c>
      <c r="H33" s="53">
        <v>11.3</v>
      </c>
      <c r="I33" s="54" t="s">
        <v>39</v>
      </c>
      <c r="J33" s="55" t="s">
        <v>40</v>
      </c>
      <c r="K33" s="55">
        <v>95.6</v>
      </c>
    </row>
    <row r="34" spans="1:11" ht="24" customHeight="1" x14ac:dyDescent="0.2">
      <c r="A34" s="64"/>
      <c r="B34" s="48"/>
      <c r="C34" s="49"/>
      <c r="D34" s="50"/>
      <c r="E34" s="51"/>
      <c r="F34" s="52" t="s">
        <v>5</v>
      </c>
      <c r="G34" s="53">
        <v>0</v>
      </c>
      <c r="H34" s="53">
        <v>0</v>
      </c>
      <c r="I34" s="54" t="s">
        <v>41</v>
      </c>
      <c r="J34" s="55" t="s">
        <v>42</v>
      </c>
      <c r="K34" s="55">
        <v>1.2</v>
      </c>
    </row>
    <row r="35" spans="1:11" x14ac:dyDescent="0.2">
      <c r="A35" s="64"/>
      <c r="B35" s="48"/>
      <c r="C35" s="49"/>
      <c r="D35" s="50"/>
      <c r="E35" s="51"/>
      <c r="F35" s="52" t="s">
        <v>4</v>
      </c>
      <c r="G35" s="53">
        <v>0</v>
      </c>
      <c r="H35" s="53">
        <v>0</v>
      </c>
      <c r="I35" s="54"/>
      <c r="J35" s="55"/>
      <c r="K35" s="55"/>
    </row>
    <row r="36" spans="1:11" x14ac:dyDescent="0.2">
      <c r="A36" s="64"/>
      <c r="B36" s="48"/>
      <c r="C36" s="59"/>
      <c r="D36" s="60"/>
      <c r="E36" s="60"/>
      <c r="F36" s="61" t="s">
        <v>3</v>
      </c>
      <c r="G36" s="62">
        <f>SUM(G33:G35)</f>
        <v>30</v>
      </c>
      <c r="H36" s="62">
        <f>SUM(H33:H35)</f>
        <v>11.3</v>
      </c>
      <c r="I36" s="63"/>
      <c r="J36" s="61"/>
      <c r="K36" s="61"/>
    </row>
    <row r="37" spans="1:11" ht="36" x14ac:dyDescent="0.2">
      <c r="A37" s="64"/>
      <c r="B37" s="48">
        <v>6</v>
      </c>
      <c r="C37" s="49" t="s">
        <v>43</v>
      </c>
      <c r="D37" s="50" t="s">
        <v>157</v>
      </c>
      <c r="E37" s="51" t="s">
        <v>162</v>
      </c>
      <c r="F37" s="52" t="s">
        <v>6</v>
      </c>
      <c r="G37" s="53">
        <v>0</v>
      </c>
      <c r="H37" s="53">
        <v>0</v>
      </c>
      <c r="I37" s="54" t="s">
        <v>44</v>
      </c>
      <c r="J37" s="55" t="s">
        <v>45</v>
      </c>
      <c r="K37" s="55">
        <v>0</v>
      </c>
    </row>
    <row r="38" spans="1:11" x14ac:dyDescent="0.2">
      <c r="A38" s="64"/>
      <c r="B38" s="48"/>
      <c r="C38" s="49"/>
      <c r="D38" s="50"/>
      <c r="E38" s="51"/>
      <c r="F38" s="52" t="s">
        <v>5</v>
      </c>
      <c r="G38" s="53">
        <v>0</v>
      </c>
      <c r="H38" s="53">
        <v>0</v>
      </c>
      <c r="I38" s="56"/>
      <c r="J38" s="55"/>
      <c r="K38" s="55"/>
    </row>
    <row r="39" spans="1:11" x14ac:dyDescent="0.2">
      <c r="A39" s="64"/>
      <c r="B39" s="48"/>
      <c r="C39" s="49"/>
      <c r="D39" s="50"/>
      <c r="E39" s="51"/>
      <c r="F39" s="52" t="s">
        <v>4</v>
      </c>
      <c r="G39" s="53">
        <v>0</v>
      </c>
      <c r="H39" s="53">
        <v>0</v>
      </c>
      <c r="I39" s="54"/>
      <c r="J39" s="55"/>
      <c r="K39" s="55"/>
    </row>
    <row r="40" spans="1:11" x14ac:dyDescent="0.2">
      <c r="A40" s="64"/>
      <c r="B40" s="48"/>
      <c r="C40" s="59"/>
      <c r="D40" s="60"/>
      <c r="E40" s="60"/>
      <c r="F40" s="61" t="s">
        <v>3</v>
      </c>
      <c r="G40" s="62">
        <f>SUM(G37:G39)</f>
        <v>0</v>
      </c>
      <c r="H40" s="62">
        <f>SUM(H37:H39)</f>
        <v>0</v>
      </c>
      <c r="I40" s="63"/>
      <c r="J40" s="61"/>
      <c r="K40" s="61"/>
    </row>
    <row r="41" spans="1:11" ht="26.25" customHeight="1" x14ac:dyDescent="0.2">
      <c r="A41" s="64"/>
      <c r="B41" s="48">
        <v>7</v>
      </c>
      <c r="C41" s="49" t="s">
        <v>46</v>
      </c>
      <c r="D41" s="50" t="s">
        <v>157</v>
      </c>
      <c r="E41" s="51" t="s">
        <v>163</v>
      </c>
      <c r="F41" s="52" t="s">
        <v>6</v>
      </c>
      <c r="G41" s="53">
        <v>47.3</v>
      </c>
      <c r="H41" s="53">
        <v>47.3</v>
      </c>
      <c r="I41" s="54" t="s">
        <v>47</v>
      </c>
      <c r="J41" s="55" t="s">
        <v>29</v>
      </c>
      <c r="K41" s="55">
        <v>3.5</v>
      </c>
    </row>
    <row r="42" spans="1:11" ht="24" x14ac:dyDescent="0.2">
      <c r="A42" s="64"/>
      <c r="B42" s="48"/>
      <c r="C42" s="49"/>
      <c r="D42" s="50"/>
      <c r="E42" s="51"/>
      <c r="F42" s="52" t="s">
        <v>5</v>
      </c>
      <c r="G42" s="53">
        <v>0</v>
      </c>
      <c r="H42" s="53">
        <v>0</v>
      </c>
      <c r="I42" s="54" t="s">
        <v>48</v>
      </c>
      <c r="J42" s="55" t="s">
        <v>49</v>
      </c>
      <c r="K42" s="55">
        <v>0</v>
      </c>
    </row>
    <row r="43" spans="1:11" ht="36" x14ac:dyDescent="0.2">
      <c r="A43" s="64"/>
      <c r="B43" s="65"/>
      <c r="C43" s="49"/>
      <c r="D43" s="50"/>
      <c r="E43" s="51"/>
      <c r="F43" s="52" t="s">
        <v>4</v>
      </c>
      <c r="G43" s="53">
        <v>20.399999999999999</v>
      </c>
      <c r="H43" s="53">
        <v>20.399999999999999</v>
      </c>
      <c r="I43" s="54" t="s">
        <v>50</v>
      </c>
      <c r="J43" s="55">
        <v>20</v>
      </c>
      <c r="K43" s="57">
        <v>25</v>
      </c>
    </row>
    <row r="44" spans="1:11" ht="36" x14ac:dyDescent="0.2">
      <c r="A44" s="64"/>
      <c r="B44" s="65"/>
      <c r="C44" s="49"/>
      <c r="D44" s="50"/>
      <c r="E44" s="51"/>
      <c r="F44" s="66"/>
      <c r="G44" s="67"/>
      <c r="H44" s="67"/>
      <c r="I44" s="54" t="s">
        <v>51</v>
      </c>
      <c r="J44" s="55">
        <v>1</v>
      </c>
      <c r="K44" s="57">
        <v>1</v>
      </c>
    </row>
    <row r="45" spans="1:11" ht="24" x14ac:dyDescent="0.2">
      <c r="A45" s="64"/>
      <c r="B45" s="65"/>
      <c r="C45" s="49"/>
      <c r="D45" s="50"/>
      <c r="E45" s="51"/>
      <c r="F45" s="66"/>
      <c r="G45" s="67"/>
      <c r="H45" s="67"/>
      <c r="I45" s="54" t="s">
        <v>52</v>
      </c>
      <c r="J45" s="55">
        <v>100</v>
      </c>
      <c r="K45" s="57">
        <v>100</v>
      </c>
    </row>
    <row r="46" spans="1:11" ht="36" x14ac:dyDescent="0.2">
      <c r="A46" s="64"/>
      <c r="B46" s="65"/>
      <c r="C46" s="49"/>
      <c r="D46" s="50"/>
      <c r="E46" s="51"/>
      <c r="F46" s="66"/>
      <c r="G46" s="67"/>
      <c r="H46" s="67"/>
      <c r="I46" s="54" t="s">
        <v>53</v>
      </c>
      <c r="J46" s="55">
        <v>50</v>
      </c>
      <c r="K46" s="57">
        <v>1794</v>
      </c>
    </row>
    <row r="47" spans="1:11" x14ac:dyDescent="0.2">
      <c r="A47" s="64"/>
      <c r="B47" s="48"/>
      <c r="C47" s="49"/>
      <c r="D47" s="50"/>
      <c r="E47" s="51"/>
      <c r="F47" s="52"/>
      <c r="G47" s="53"/>
      <c r="H47" s="53"/>
      <c r="I47" s="54" t="s">
        <v>54</v>
      </c>
      <c r="J47" s="55" t="s">
        <v>55</v>
      </c>
      <c r="K47" s="55">
        <v>10348</v>
      </c>
    </row>
    <row r="48" spans="1:11" x14ac:dyDescent="0.2">
      <c r="A48" s="64"/>
      <c r="B48" s="48"/>
      <c r="C48" s="59"/>
      <c r="D48" s="60"/>
      <c r="E48" s="60"/>
      <c r="F48" s="61" t="s">
        <v>3</v>
      </c>
      <c r="G48" s="62">
        <f>SUM(G41:G47)</f>
        <v>67.699999999999989</v>
      </c>
      <c r="H48" s="62">
        <f>SUM(H41:H47)</f>
        <v>67.699999999999989</v>
      </c>
      <c r="I48" s="63"/>
      <c r="J48" s="61"/>
      <c r="K48" s="61"/>
    </row>
    <row r="49" spans="1:11" ht="59.25" customHeight="1" x14ac:dyDescent="0.2">
      <c r="A49" s="64"/>
      <c r="B49" s="48">
        <v>8</v>
      </c>
      <c r="C49" s="49" t="s">
        <v>56</v>
      </c>
      <c r="D49" s="50" t="s">
        <v>157</v>
      </c>
      <c r="E49" s="51" t="s">
        <v>164</v>
      </c>
      <c r="F49" s="52" t="s">
        <v>6</v>
      </c>
      <c r="G49" s="53">
        <v>0</v>
      </c>
      <c r="H49" s="53">
        <v>0</v>
      </c>
      <c r="I49" s="54" t="s">
        <v>57</v>
      </c>
      <c r="J49" s="55" t="s">
        <v>58</v>
      </c>
      <c r="K49" s="55">
        <v>1</v>
      </c>
    </row>
    <row r="50" spans="1:11" x14ac:dyDescent="0.2">
      <c r="A50" s="64"/>
      <c r="B50" s="48"/>
      <c r="C50" s="49"/>
      <c r="D50" s="50"/>
      <c r="E50" s="51"/>
      <c r="F50" s="52" t="s">
        <v>5</v>
      </c>
      <c r="G50" s="53">
        <v>0</v>
      </c>
      <c r="H50" s="53">
        <v>0</v>
      </c>
      <c r="I50" s="56"/>
      <c r="J50" s="55"/>
      <c r="K50" s="55"/>
    </row>
    <row r="51" spans="1:11" ht="12.75" customHeight="1" x14ac:dyDescent="0.2">
      <c r="A51" s="64"/>
      <c r="B51" s="48"/>
      <c r="C51" s="49"/>
      <c r="D51" s="50"/>
      <c r="E51" s="51"/>
      <c r="F51" s="52" t="s">
        <v>4</v>
      </c>
      <c r="G51" s="53">
        <v>0</v>
      </c>
      <c r="H51" s="53">
        <v>0</v>
      </c>
      <c r="I51" s="54"/>
      <c r="J51" s="55"/>
      <c r="K51" s="55"/>
    </row>
    <row r="52" spans="1:11" x14ac:dyDescent="0.2">
      <c r="A52" s="64"/>
      <c r="B52" s="48"/>
      <c r="C52" s="59"/>
      <c r="D52" s="60"/>
      <c r="E52" s="60"/>
      <c r="F52" s="61" t="s">
        <v>3</v>
      </c>
      <c r="G52" s="62">
        <f>SUM(G49:G51)</f>
        <v>0</v>
      </c>
      <c r="H52" s="62">
        <f>SUM(H49:H51)</f>
        <v>0</v>
      </c>
      <c r="I52" s="63"/>
      <c r="J52" s="61"/>
      <c r="K52" s="61"/>
    </row>
    <row r="53" spans="1:11" ht="45.75" customHeight="1" x14ac:dyDescent="0.2">
      <c r="A53" s="64"/>
      <c r="B53" s="48">
        <v>9</v>
      </c>
      <c r="C53" s="49" t="s">
        <v>59</v>
      </c>
      <c r="D53" s="50" t="s">
        <v>157</v>
      </c>
      <c r="E53" s="51" t="s">
        <v>165</v>
      </c>
      <c r="F53" s="52" t="s">
        <v>6</v>
      </c>
      <c r="G53" s="53">
        <v>2.4</v>
      </c>
      <c r="H53" s="53">
        <v>2.2999999999999998</v>
      </c>
      <c r="I53" s="54" t="s">
        <v>60</v>
      </c>
      <c r="J53" s="55" t="s">
        <v>58</v>
      </c>
      <c r="K53" s="55">
        <v>1</v>
      </c>
    </row>
    <row r="54" spans="1:11" x14ac:dyDescent="0.2">
      <c r="A54" s="64"/>
      <c r="B54" s="48"/>
      <c r="C54" s="49"/>
      <c r="D54" s="50"/>
      <c r="E54" s="51"/>
      <c r="F54" s="52" t="s">
        <v>5</v>
      </c>
      <c r="G54" s="53">
        <v>0</v>
      </c>
      <c r="H54" s="53">
        <v>0</v>
      </c>
      <c r="I54" s="56"/>
      <c r="J54" s="55"/>
      <c r="K54" s="55"/>
    </row>
    <row r="55" spans="1:11" x14ac:dyDescent="0.2">
      <c r="A55" s="64"/>
      <c r="B55" s="48"/>
      <c r="C55" s="49"/>
      <c r="D55" s="50"/>
      <c r="E55" s="51"/>
      <c r="F55" s="52" t="s">
        <v>4</v>
      </c>
      <c r="G55" s="53">
        <v>0</v>
      </c>
      <c r="H55" s="53">
        <v>0</v>
      </c>
      <c r="I55" s="54"/>
      <c r="J55" s="55"/>
      <c r="K55" s="55"/>
    </row>
    <row r="56" spans="1:11" x14ac:dyDescent="0.2">
      <c r="A56" s="64"/>
      <c r="B56" s="48"/>
      <c r="C56" s="59"/>
      <c r="D56" s="60"/>
      <c r="E56" s="60"/>
      <c r="F56" s="61" t="s">
        <v>3</v>
      </c>
      <c r="G56" s="62">
        <f>SUM(G53:G55)</f>
        <v>2.4</v>
      </c>
      <c r="H56" s="62">
        <f>SUM(H53:H55)</f>
        <v>2.2999999999999998</v>
      </c>
      <c r="I56" s="63"/>
      <c r="J56" s="61"/>
      <c r="K56" s="61"/>
    </row>
    <row r="57" spans="1:11" x14ac:dyDescent="0.2">
      <c r="A57" s="46"/>
      <c r="B57" s="68" t="s">
        <v>2</v>
      </c>
      <c r="C57" s="68"/>
      <c r="D57" s="68"/>
      <c r="E57" s="68"/>
      <c r="F57" s="68"/>
      <c r="G57" s="69">
        <f>+G20+G24+G28+G32+G36+G40+G48+G52+G56</f>
        <v>3889.2</v>
      </c>
      <c r="H57" s="69">
        <f>+H20+H24+H28+H32+H36+H40+H48+H52+H56</f>
        <v>3825.7999999999997</v>
      </c>
      <c r="I57" s="70"/>
      <c r="J57" s="71"/>
      <c r="K57" s="71"/>
    </row>
    <row r="58" spans="1:11" x14ac:dyDescent="0.2">
      <c r="A58" s="46">
        <v>2</v>
      </c>
      <c r="B58" s="47" t="s">
        <v>61</v>
      </c>
      <c r="C58" s="47"/>
      <c r="D58" s="47"/>
      <c r="E58" s="47"/>
      <c r="F58" s="47"/>
      <c r="G58" s="47"/>
      <c r="H58" s="47"/>
      <c r="I58" s="47"/>
      <c r="J58" s="47"/>
      <c r="K58" s="47"/>
    </row>
    <row r="59" spans="1:11" x14ac:dyDescent="0.2">
      <c r="A59" s="46"/>
      <c r="B59" s="48">
        <v>1</v>
      </c>
      <c r="C59" s="49" t="s">
        <v>62</v>
      </c>
      <c r="D59" s="50" t="s">
        <v>157</v>
      </c>
      <c r="E59" s="51" t="s">
        <v>166</v>
      </c>
      <c r="F59" s="52" t="s">
        <v>6</v>
      </c>
      <c r="G59" s="53">
        <v>0</v>
      </c>
      <c r="H59" s="53">
        <v>0</v>
      </c>
      <c r="I59" s="54" t="s">
        <v>63</v>
      </c>
      <c r="J59" s="55" t="s">
        <v>64</v>
      </c>
      <c r="K59" s="55">
        <v>3</v>
      </c>
    </row>
    <row r="60" spans="1:11" ht="15" x14ac:dyDescent="0.2">
      <c r="A60" s="46"/>
      <c r="B60" s="48"/>
      <c r="C60" s="49"/>
      <c r="D60" s="50"/>
      <c r="E60" s="51"/>
      <c r="F60" s="52" t="s">
        <v>5</v>
      </c>
      <c r="G60" s="53">
        <v>0.4</v>
      </c>
      <c r="H60" s="53">
        <v>0.4</v>
      </c>
      <c r="I60" s="72"/>
      <c r="J60" s="55"/>
      <c r="K60" s="55"/>
    </row>
    <row r="61" spans="1:11" x14ac:dyDescent="0.2">
      <c r="A61" s="46"/>
      <c r="B61" s="48"/>
      <c r="C61" s="49"/>
      <c r="D61" s="50"/>
      <c r="E61" s="51"/>
      <c r="F61" s="58" t="s">
        <v>4</v>
      </c>
      <c r="G61" s="53">
        <v>0</v>
      </c>
      <c r="H61" s="53">
        <v>0</v>
      </c>
      <c r="I61" s="54"/>
      <c r="J61" s="55"/>
      <c r="K61" s="55"/>
    </row>
    <row r="62" spans="1:11" x14ac:dyDescent="0.2">
      <c r="A62" s="46"/>
      <c r="B62" s="48"/>
      <c r="C62" s="59"/>
      <c r="D62" s="60"/>
      <c r="E62" s="60"/>
      <c r="F62" s="61" t="s">
        <v>3</v>
      </c>
      <c r="G62" s="62">
        <f>SUM(G59:G61)</f>
        <v>0.4</v>
      </c>
      <c r="H62" s="62">
        <f>SUM(H59:H61)</f>
        <v>0.4</v>
      </c>
      <c r="I62" s="63"/>
      <c r="J62" s="61"/>
      <c r="K62" s="61"/>
    </row>
    <row r="63" spans="1:11" ht="24" x14ac:dyDescent="0.2">
      <c r="A63" s="64"/>
      <c r="B63" s="48">
        <v>2</v>
      </c>
      <c r="C63" s="49" t="s">
        <v>65</v>
      </c>
      <c r="D63" s="50" t="s">
        <v>157</v>
      </c>
      <c r="E63" s="51" t="s">
        <v>166</v>
      </c>
      <c r="F63" s="52" t="s">
        <v>6</v>
      </c>
      <c r="G63" s="53">
        <v>0</v>
      </c>
      <c r="H63" s="53">
        <v>0</v>
      </c>
      <c r="I63" s="54" t="s">
        <v>66</v>
      </c>
      <c r="J63" s="55" t="s">
        <v>67</v>
      </c>
      <c r="K63" s="55">
        <v>100</v>
      </c>
    </row>
    <row r="64" spans="1:11" x14ac:dyDescent="0.2">
      <c r="A64" s="64"/>
      <c r="B64" s="48"/>
      <c r="C64" s="49"/>
      <c r="D64" s="50"/>
      <c r="E64" s="51"/>
      <c r="F64" s="52" t="s">
        <v>5</v>
      </c>
      <c r="G64" s="53">
        <v>0.5</v>
      </c>
      <c r="H64" s="53">
        <v>0.5</v>
      </c>
      <c r="I64" s="56"/>
      <c r="J64" s="55"/>
      <c r="K64" s="55"/>
    </row>
    <row r="65" spans="1:11" x14ac:dyDescent="0.2">
      <c r="A65" s="64"/>
      <c r="B65" s="48"/>
      <c r="C65" s="49"/>
      <c r="D65" s="50"/>
      <c r="E65" s="51"/>
      <c r="F65" s="52" t="s">
        <v>4</v>
      </c>
      <c r="G65" s="53">
        <v>0</v>
      </c>
      <c r="H65" s="53">
        <v>0</v>
      </c>
      <c r="I65" s="54"/>
      <c r="J65" s="55"/>
      <c r="K65" s="55"/>
    </row>
    <row r="66" spans="1:11" x14ac:dyDescent="0.2">
      <c r="A66" s="64"/>
      <c r="B66" s="48"/>
      <c r="C66" s="59"/>
      <c r="D66" s="60"/>
      <c r="E66" s="60"/>
      <c r="F66" s="61" t="s">
        <v>3</v>
      </c>
      <c r="G66" s="62">
        <f>SUM(G63:G65)</f>
        <v>0.5</v>
      </c>
      <c r="H66" s="62">
        <f>SUM(H63:H65)</f>
        <v>0.5</v>
      </c>
      <c r="I66" s="63"/>
      <c r="J66" s="61"/>
      <c r="K66" s="61"/>
    </row>
    <row r="67" spans="1:11" ht="34.5" customHeight="1" x14ac:dyDescent="0.2">
      <c r="A67" s="64"/>
      <c r="B67" s="48">
        <v>3</v>
      </c>
      <c r="C67" s="49" t="s">
        <v>68</v>
      </c>
      <c r="D67" s="50" t="s">
        <v>157</v>
      </c>
      <c r="E67" s="51" t="s">
        <v>163</v>
      </c>
      <c r="F67" s="52" t="s">
        <v>6</v>
      </c>
      <c r="G67" s="53">
        <v>0</v>
      </c>
      <c r="H67" s="53">
        <v>0</v>
      </c>
      <c r="I67" s="54" t="s">
        <v>69</v>
      </c>
      <c r="J67" s="55" t="s">
        <v>70</v>
      </c>
      <c r="K67" s="55">
        <v>347.89</v>
      </c>
    </row>
    <row r="68" spans="1:11" x14ac:dyDescent="0.2">
      <c r="A68" s="64"/>
      <c r="B68" s="48"/>
      <c r="C68" s="49"/>
      <c r="D68" s="50"/>
      <c r="E68" s="51"/>
      <c r="F68" s="52" t="s">
        <v>5</v>
      </c>
      <c r="G68" s="53">
        <v>7.7</v>
      </c>
      <c r="H68" s="53">
        <v>7.7</v>
      </c>
      <c r="I68" s="56"/>
      <c r="J68" s="55"/>
      <c r="K68" s="55"/>
    </row>
    <row r="69" spans="1:11" x14ac:dyDescent="0.2">
      <c r="A69" s="64"/>
      <c r="B69" s="48"/>
      <c r="C69" s="49"/>
      <c r="D69" s="50"/>
      <c r="E69" s="51"/>
      <c r="F69" s="52" t="s">
        <v>4</v>
      </c>
      <c r="G69" s="53">
        <v>0</v>
      </c>
      <c r="H69" s="53">
        <v>0</v>
      </c>
      <c r="I69" s="56"/>
      <c r="J69" s="55"/>
      <c r="K69" s="55"/>
    </row>
    <row r="70" spans="1:11" x14ac:dyDescent="0.2">
      <c r="A70" s="64"/>
      <c r="B70" s="48"/>
      <c r="C70" s="59"/>
      <c r="D70" s="60"/>
      <c r="E70" s="60"/>
      <c r="F70" s="61" t="s">
        <v>3</v>
      </c>
      <c r="G70" s="62">
        <f>SUM(G67:G69)</f>
        <v>7.7</v>
      </c>
      <c r="H70" s="62">
        <f>SUM(H67:H69)</f>
        <v>7.7</v>
      </c>
      <c r="I70" s="63"/>
      <c r="J70" s="61"/>
      <c r="K70" s="61"/>
    </row>
    <row r="71" spans="1:11" ht="26.25" customHeight="1" x14ac:dyDescent="0.2">
      <c r="A71" s="64"/>
      <c r="B71" s="48">
        <v>4</v>
      </c>
      <c r="C71" s="49" t="s">
        <v>71</v>
      </c>
      <c r="D71" s="50" t="s">
        <v>157</v>
      </c>
      <c r="E71" s="51" t="s">
        <v>167</v>
      </c>
      <c r="F71" s="52" t="s">
        <v>6</v>
      </c>
      <c r="G71" s="53">
        <v>0</v>
      </c>
      <c r="H71" s="53">
        <v>0</v>
      </c>
      <c r="I71" s="54" t="s">
        <v>72</v>
      </c>
      <c r="J71" s="55" t="s">
        <v>73</v>
      </c>
      <c r="K71" s="55">
        <v>6</v>
      </c>
    </row>
    <row r="72" spans="1:11" x14ac:dyDescent="0.2">
      <c r="A72" s="64"/>
      <c r="B72" s="48"/>
      <c r="C72" s="49"/>
      <c r="D72" s="50"/>
      <c r="E72" s="51"/>
      <c r="F72" s="52" t="s">
        <v>5</v>
      </c>
      <c r="G72" s="53">
        <v>2.4</v>
      </c>
      <c r="H72" s="53">
        <v>2.4</v>
      </c>
      <c r="I72" s="56"/>
      <c r="J72" s="55"/>
      <c r="K72" s="55"/>
    </row>
    <row r="73" spans="1:11" x14ac:dyDescent="0.2">
      <c r="A73" s="64"/>
      <c r="B73" s="48"/>
      <c r="C73" s="49"/>
      <c r="D73" s="50"/>
      <c r="E73" s="51"/>
      <c r="F73" s="52" t="s">
        <v>4</v>
      </c>
      <c r="G73" s="53">
        <v>0</v>
      </c>
      <c r="H73" s="53">
        <v>0</v>
      </c>
      <c r="I73" s="54"/>
      <c r="J73" s="55"/>
      <c r="K73" s="55"/>
    </row>
    <row r="74" spans="1:11" x14ac:dyDescent="0.2">
      <c r="A74" s="64"/>
      <c r="B74" s="48"/>
      <c r="C74" s="59"/>
      <c r="D74" s="60"/>
      <c r="E74" s="60"/>
      <c r="F74" s="61" t="s">
        <v>3</v>
      </c>
      <c r="G74" s="62">
        <f>SUM(G71:G73)</f>
        <v>2.4</v>
      </c>
      <c r="H74" s="62">
        <f>SUM(H71:H73)</f>
        <v>2.4</v>
      </c>
      <c r="I74" s="63"/>
      <c r="J74" s="61"/>
      <c r="K74" s="61"/>
    </row>
    <row r="75" spans="1:11" ht="45.75" customHeight="1" x14ac:dyDescent="0.2">
      <c r="A75" s="64"/>
      <c r="B75" s="48">
        <v>5</v>
      </c>
      <c r="C75" s="49" t="s">
        <v>74</v>
      </c>
      <c r="D75" s="50" t="s">
        <v>157</v>
      </c>
      <c r="E75" s="51" t="s">
        <v>168</v>
      </c>
      <c r="F75" s="52" t="s">
        <v>6</v>
      </c>
      <c r="G75" s="53">
        <v>0</v>
      </c>
      <c r="H75" s="53">
        <v>0</v>
      </c>
      <c r="I75" s="54" t="s">
        <v>75</v>
      </c>
      <c r="J75" s="55" t="s">
        <v>76</v>
      </c>
      <c r="K75" s="55">
        <v>23</v>
      </c>
    </row>
    <row r="76" spans="1:11" x14ac:dyDescent="0.2">
      <c r="A76" s="64"/>
      <c r="B76" s="48"/>
      <c r="C76" s="49"/>
      <c r="D76" s="50"/>
      <c r="E76" s="51"/>
      <c r="F76" s="52" t="s">
        <v>5</v>
      </c>
      <c r="G76" s="53">
        <v>9</v>
      </c>
      <c r="H76" s="53">
        <v>9</v>
      </c>
      <c r="I76" s="56"/>
      <c r="J76" s="55"/>
      <c r="K76" s="55"/>
    </row>
    <row r="77" spans="1:11" x14ac:dyDescent="0.2">
      <c r="A77" s="64"/>
      <c r="B77" s="48"/>
      <c r="C77" s="49"/>
      <c r="D77" s="50"/>
      <c r="E77" s="51"/>
      <c r="F77" s="52" t="s">
        <v>4</v>
      </c>
      <c r="G77" s="53">
        <v>0</v>
      </c>
      <c r="H77" s="53">
        <v>0</v>
      </c>
      <c r="I77" s="54"/>
      <c r="J77" s="55"/>
      <c r="K77" s="55"/>
    </row>
    <row r="78" spans="1:11" x14ac:dyDescent="0.2">
      <c r="A78" s="64"/>
      <c r="B78" s="48"/>
      <c r="C78" s="59"/>
      <c r="D78" s="60"/>
      <c r="E78" s="60"/>
      <c r="F78" s="61" t="s">
        <v>3</v>
      </c>
      <c r="G78" s="62">
        <f>SUM(G75:G77)</f>
        <v>9</v>
      </c>
      <c r="H78" s="62">
        <f>SUM(H75:H77)</f>
        <v>9</v>
      </c>
      <c r="I78" s="63"/>
      <c r="J78" s="61"/>
      <c r="K78" s="61"/>
    </row>
    <row r="79" spans="1:11" ht="45.75" customHeight="1" x14ac:dyDescent="0.2">
      <c r="A79" s="64"/>
      <c r="B79" s="48">
        <v>6</v>
      </c>
      <c r="C79" s="49" t="s">
        <v>77</v>
      </c>
      <c r="D79" s="50" t="s">
        <v>157</v>
      </c>
      <c r="E79" s="51" t="s">
        <v>166</v>
      </c>
      <c r="F79" s="52" t="s">
        <v>6</v>
      </c>
      <c r="G79" s="53">
        <v>0</v>
      </c>
      <c r="H79" s="53">
        <v>0</v>
      </c>
      <c r="I79" s="54" t="s">
        <v>78</v>
      </c>
      <c r="J79" s="55" t="s">
        <v>79</v>
      </c>
      <c r="K79" s="55">
        <v>744</v>
      </c>
    </row>
    <row r="80" spans="1:11" x14ac:dyDescent="0.2">
      <c r="A80" s="64"/>
      <c r="B80" s="48"/>
      <c r="C80" s="49"/>
      <c r="D80" s="50"/>
      <c r="E80" s="51"/>
      <c r="F80" s="52" t="s">
        <v>5</v>
      </c>
      <c r="G80" s="53">
        <v>24.4</v>
      </c>
      <c r="H80" s="53">
        <v>24.4</v>
      </c>
      <c r="I80" s="56"/>
      <c r="J80" s="55"/>
      <c r="K80" s="55"/>
    </row>
    <row r="81" spans="1:11" x14ac:dyDescent="0.2">
      <c r="A81" s="64"/>
      <c r="B81" s="48"/>
      <c r="C81" s="49"/>
      <c r="D81" s="50"/>
      <c r="E81" s="51"/>
      <c r="F81" s="52" t="s">
        <v>4</v>
      </c>
      <c r="G81" s="53">
        <v>0</v>
      </c>
      <c r="H81" s="53">
        <v>0</v>
      </c>
      <c r="I81" s="54"/>
      <c r="J81" s="55"/>
      <c r="K81" s="55"/>
    </row>
    <row r="82" spans="1:11" x14ac:dyDescent="0.2">
      <c r="A82" s="64"/>
      <c r="B82" s="48"/>
      <c r="C82" s="59"/>
      <c r="D82" s="60"/>
      <c r="E82" s="60"/>
      <c r="F82" s="61" t="s">
        <v>3</v>
      </c>
      <c r="G82" s="62">
        <f>SUM(G79:G81)</f>
        <v>24.4</v>
      </c>
      <c r="H82" s="62">
        <f>SUM(H79:H81)</f>
        <v>24.4</v>
      </c>
      <c r="I82" s="63"/>
      <c r="J82" s="61"/>
      <c r="K82" s="61"/>
    </row>
    <row r="83" spans="1:11" ht="45.75" customHeight="1" x14ac:dyDescent="0.2">
      <c r="A83" s="64"/>
      <c r="B83" s="48">
        <v>7</v>
      </c>
      <c r="C83" s="49" t="s">
        <v>80</v>
      </c>
      <c r="D83" s="50" t="s">
        <v>157</v>
      </c>
      <c r="E83" s="51" t="s">
        <v>166</v>
      </c>
      <c r="F83" s="52" t="s">
        <v>6</v>
      </c>
      <c r="G83" s="53">
        <v>0</v>
      </c>
      <c r="H83" s="53">
        <v>0</v>
      </c>
      <c r="I83" s="54" t="s">
        <v>81</v>
      </c>
      <c r="J83" s="55" t="s">
        <v>82</v>
      </c>
      <c r="K83" s="55">
        <v>2086</v>
      </c>
    </row>
    <row r="84" spans="1:11" x14ac:dyDescent="0.2">
      <c r="A84" s="64"/>
      <c r="B84" s="48"/>
      <c r="C84" s="49"/>
      <c r="D84" s="50"/>
      <c r="E84" s="51"/>
      <c r="F84" s="52" t="s">
        <v>5</v>
      </c>
      <c r="G84" s="53">
        <v>2.1</v>
      </c>
      <c r="H84" s="53">
        <v>2.1</v>
      </c>
      <c r="I84" s="56"/>
      <c r="J84" s="55"/>
      <c r="K84" s="55"/>
    </row>
    <row r="85" spans="1:11" x14ac:dyDescent="0.2">
      <c r="A85" s="64"/>
      <c r="B85" s="48"/>
      <c r="C85" s="49"/>
      <c r="D85" s="50"/>
      <c r="E85" s="51"/>
      <c r="F85" s="52" t="s">
        <v>4</v>
      </c>
      <c r="G85" s="53">
        <v>0</v>
      </c>
      <c r="H85" s="53">
        <v>0</v>
      </c>
      <c r="I85" s="54"/>
      <c r="J85" s="55"/>
      <c r="K85" s="55"/>
    </row>
    <row r="86" spans="1:11" x14ac:dyDescent="0.2">
      <c r="A86" s="64"/>
      <c r="B86" s="48"/>
      <c r="C86" s="59"/>
      <c r="D86" s="60"/>
      <c r="E86" s="60"/>
      <c r="F86" s="61" t="s">
        <v>3</v>
      </c>
      <c r="G86" s="62">
        <f>SUM(G83:G85)</f>
        <v>2.1</v>
      </c>
      <c r="H86" s="62">
        <f>SUM(H83:H85)</f>
        <v>2.1</v>
      </c>
      <c r="I86" s="63"/>
      <c r="J86" s="61"/>
      <c r="K86" s="61"/>
    </row>
    <row r="87" spans="1:11" ht="39" customHeight="1" x14ac:dyDescent="0.2">
      <c r="A87" s="64"/>
      <c r="B87" s="48">
        <v>8</v>
      </c>
      <c r="C87" s="49" t="s">
        <v>83</v>
      </c>
      <c r="D87" s="50" t="s">
        <v>157</v>
      </c>
      <c r="E87" s="51" t="s">
        <v>161</v>
      </c>
      <c r="F87" s="52" t="s">
        <v>6</v>
      </c>
      <c r="G87" s="53">
        <v>0</v>
      </c>
      <c r="H87" s="53">
        <v>0</v>
      </c>
      <c r="I87" s="54" t="s">
        <v>84</v>
      </c>
      <c r="J87" s="55" t="s">
        <v>85</v>
      </c>
      <c r="K87" s="55">
        <v>28</v>
      </c>
    </row>
    <row r="88" spans="1:11" ht="24" x14ac:dyDescent="0.2">
      <c r="A88" s="64"/>
      <c r="B88" s="48"/>
      <c r="C88" s="49"/>
      <c r="D88" s="50"/>
      <c r="E88" s="51"/>
      <c r="F88" s="52" t="s">
        <v>5</v>
      </c>
      <c r="G88" s="53">
        <v>1.6</v>
      </c>
      <c r="H88" s="53">
        <v>0</v>
      </c>
      <c r="I88" s="54" t="s">
        <v>86</v>
      </c>
      <c r="J88" s="55" t="s">
        <v>87</v>
      </c>
      <c r="K88" s="73" t="s">
        <v>158</v>
      </c>
    </row>
    <row r="89" spans="1:11" x14ac:dyDescent="0.2">
      <c r="A89" s="64"/>
      <c r="B89" s="48"/>
      <c r="C89" s="49"/>
      <c r="D89" s="50"/>
      <c r="E89" s="51"/>
      <c r="F89" s="52" t="s">
        <v>4</v>
      </c>
      <c r="G89" s="53">
        <v>0</v>
      </c>
      <c r="H89" s="53">
        <v>0</v>
      </c>
      <c r="I89" s="54"/>
      <c r="J89" s="55"/>
      <c r="K89" s="55"/>
    </row>
    <row r="90" spans="1:11" x14ac:dyDescent="0.2">
      <c r="A90" s="64"/>
      <c r="B90" s="48"/>
      <c r="C90" s="59"/>
      <c r="D90" s="60"/>
      <c r="E90" s="60"/>
      <c r="F90" s="61" t="s">
        <v>3</v>
      </c>
      <c r="G90" s="62">
        <f>SUM(G87:G89)</f>
        <v>1.6</v>
      </c>
      <c r="H90" s="62">
        <f>SUM(H87:H89)</f>
        <v>0</v>
      </c>
      <c r="I90" s="63"/>
      <c r="J90" s="61"/>
      <c r="K90" s="61"/>
    </row>
    <row r="91" spans="1:11" ht="45.75" customHeight="1" x14ac:dyDescent="0.2">
      <c r="A91" s="64"/>
      <c r="B91" s="48">
        <v>9</v>
      </c>
      <c r="C91" s="49" t="s">
        <v>88</v>
      </c>
      <c r="D91" s="50" t="s">
        <v>157</v>
      </c>
      <c r="E91" s="51" t="s">
        <v>166</v>
      </c>
      <c r="F91" s="52" t="s">
        <v>6</v>
      </c>
      <c r="G91" s="53">
        <v>0</v>
      </c>
      <c r="H91" s="53">
        <v>0</v>
      </c>
      <c r="I91" s="54" t="s">
        <v>89</v>
      </c>
      <c r="J91" s="55" t="s">
        <v>90</v>
      </c>
      <c r="K91" s="55">
        <v>248</v>
      </c>
    </row>
    <row r="92" spans="1:11" x14ac:dyDescent="0.2">
      <c r="A92" s="64"/>
      <c r="B92" s="48"/>
      <c r="C92" s="49"/>
      <c r="D92" s="50"/>
      <c r="E92" s="51"/>
      <c r="F92" s="52" t="s">
        <v>5</v>
      </c>
      <c r="G92" s="53">
        <v>2.5</v>
      </c>
      <c r="H92" s="53">
        <v>2.5</v>
      </c>
      <c r="I92" s="56"/>
      <c r="J92" s="55"/>
      <c r="K92" s="55"/>
    </row>
    <row r="93" spans="1:11" x14ac:dyDescent="0.2">
      <c r="A93" s="64"/>
      <c r="B93" s="48"/>
      <c r="C93" s="49"/>
      <c r="D93" s="50"/>
      <c r="E93" s="51"/>
      <c r="F93" s="52" t="s">
        <v>4</v>
      </c>
      <c r="G93" s="53">
        <v>0</v>
      </c>
      <c r="H93" s="53">
        <v>0</v>
      </c>
      <c r="I93" s="54"/>
      <c r="J93" s="55"/>
      <c r="K93" s="55"/>
    </row>
    <row r="94" spans="1:11" x14ac:dyDescent="0.2">
      <c r="A94" s="64"/>
      <c r="B94" s="48"/>
      <c r="C94" s="59"/>
      <c r="D94" s="60"/>
      <c r="E94" s="60"/>
      <c r="F94" s="61" t="s">
        <v>3</v>
      </c>
      <c r="G94" s="62">
        <f>SUM(G91:G93)</f>
        <v>2.5</v>
      </c>
      <c r="H94" s="62">
        <f>SUM(H91:H93)</f>
        <v>2.5</v>
      </c>
      <c r="I94" s="63"/>
      <c r="J94" s="61"/>
      <c r="K94" s="61"/>
    </row>
    <row r="95" spans="1:11" ht="57" customHeight="1" x14ac:dyDescent="0.2">
      <c r="A95" s="64"/>
      <c r="B95" s="48">
        <v>10</v>
      </c>
      <c r="C95" s="49" t="s">
        <v>91</v>
      </c>
      <c r="D95" s="50" t="s">
        <v>157</v>
      </c>
      <c r="E95" s="51" t="s">
        <v>169</v>
      </c>
      <c r="F95" s="52" t="s">
        <v>6</v>
      </c>
      <c r="G95" s="53">
        <v>0</v>
      </c>
      <c r="H95" s="53">
        <v>0</v>
      </c>
      <c r="I95" s="54" t="s">
        <v>92</v>
      </c>
      <c r="J95" s="55" t="s">
        <v>58</v>
      </c>
      <c r="K95" s="55">
        <v>1</v>
      </c>
    </row>
    <row r="96" spans="1:11" x14ac:dyDescent="0.2">
      <c r="A96" s="64"/>
      <c r="B96" s="48"/>
      <c r="C96" s="49"/>
      <c r="D96" s="50"/>
      <c r="E96" s="51"/>
      <c r="F96" s="52" t="s">
        <v>5</v>
      </c>
      <c r="G96" s="53">
        <v>12.7</v>
      </c>
      <c r="H96" s="53">
        <v>12.7</v>
      </c>
      <c r="I96" s="56"/>
      <c r="J96" s="55"/>
      <c r="K96" s="55"/>
    </row>
    <row r="97" spans="1:11" x14ac:dyDescent="0.2">
      <c r="A97" s="64"/>
      <c r="B97" s="48"/>
      <c r="C97" s="49"/>
      <c r="D97" s="50"/>
      <c r="E97" s="51"/>
      <c r="F97" s="52" t="s">
        <v>4</v>
      </c>
      <c r="G97" s="53">
        <v>0</v>
      </c>
      <c r="H97" s="53">
        <v>0</v>
      </c>
      <c r="I97" s="54"/>
      <c r="J97" s="55"/>
      <c r="K97" s="55"/>
    </row>
    <row r="98" spans="1:11" x14ac:dyDescent="0.2">
      <c r="A98" s="64"/>
      <c r="B98" s="48"/>
      <c r="C98" s="59"/>
      <c r="D98" s="60"/>
      <c r="E98" s="60"/>
      <c r="F98" s="61" t="s">
        <v>3</v>
      </c>
      <c r="G98" s="62">
        <f>SUM(G95:G97)</f>
        <v>12.7</v>
      </c>
      <c r="H98" s="62">
        <f>SUM(H95:H97)</f>
        <v>12.7</v>
      </c>
      <c r="I98" s="63"/>
      <c r="J98" s="61"/>
      <c r="K98" s="61"/>
    </row>
    <row r="99" spans="1:11" ht="57" customHeight="1" x14ac:dyDescent="0.2">
      <c r="A99" s="64"/>
      <c r="B99" s="48">
        <v>11</v>
      </c>
      <c r="C99" s="49" t="s">
        <v>93</v>
      </c>
      <c r="D99" s="50" t="s">
        <v>157</v>
      </c>
      <c r="E99" s="51" t="s">
        <v>169</v>
      </c>
      <c r="F99" s="52" t="s">
        <v>6</v>
      </c>
      <c r="G99" s="53">
        <v>0</v>
      </c>
      <c r="H99" s="53">
        <v>0</v>
      </c>
      <c r="I99" s="54" t="s">
        <v>94</v>
      </c>
      <c r="J99" s="55" t="s">
        <v>95</v>
      </c>
      <c r="K99" s="55">
        <v>90</v>
      </c>
    </row>
    <row r="100" spans="1:11" x14ac:dyDescent="0.2">
      <c r="A100" s="64"/>
      <c r="B100" s="48"/>
      <c r="C100" s="49"/>
      <c r="D100" s="50"/>
      <c r="E100" s="51"/>
      <c r="F100" s="52" t="s">
        <v>5</v>
      </c>
      <c r="G100" s="53">
        <v>25.4</v>
      </c>
      <c r="H100" s="53">
        <v>25.4</v>
      </c>
      <c r="I100" s="56"/>
      <c r="J100" s="55"/>
      <c r="K100" s="55"/>
    </row>
    <row r="101" spans="1:11" x14ac:dyDescent="0.2">
      <c r="A101" s="64"/>
      <c r="B101" s="48"/>
      <c r="C101" s="49"/>
      <c r="D101" s="50"/>
      <c r="E101" s="51"/>
      <c r="F101" s="52" t="s">
        <v>4</v>
      </c>
      <c r="G101" s="53">
        <v>0</v>
      </c>
      <c r="H101" s="53">
        <v>0</v>
      </c>
      <c r="I101" s="54"/>
      <c r="J101" s="55"/>
      <c r="K101" s="55"/>
    </row>
    <row r="102" spans="1:11" x14ac:dyDescent="0.2">
      <c r="A102" s="64"/>
      <c r="B102" s="48"/>
      <c r="C102" s="59"/>
      <c r="D102" s="60"/>
      <c r="E102" s="60"/>
      <c r="F102" s="61" t="s">
        <v>3</v>
      </c>
      <c r="G102" s="62">
        <f>SUM(G99:G101)</f>
        <v>25.4</v>
      </c>
      <c r="H102" s="62">
        <f>SUM(H99:H101)</f>
        <v>25.4</v>
      </c>
      <c r="I102" s="63"/>
      <c r="J102" s="61"/>
      <c r="K102" s="61"/>
    </row>
    <row r="103" spans="1:11" ht="24" x14ac:dyDescent="0.2">
      <c r="A103" s="64"/>
      <c r="B103" s="48">
        <v>12</v>
      </c>
      <c r="C103" s="49" t="s">
        <v>96</v>
      </c>
      <c r="D103" s="50" t="s">
        <v>157</v>
      </c>
      <c r="E103" s="51" t="s">
        <v>170</v>
      </c>
      <c r="F103" s="52" t="s">
        <v>6</v>
      </c>
      <c r="G103" s="53">
        <v>0</v>
      </c>
      <c r="H103" s="53">
        <v>0</v>
      </c>
      <c r="I103" s="54" t="s">
        <v>97</v>
      </c>
      <c r="J103" s="55" t="s">
        <v>98</v>
      </c>
      <c r="K103" s="55">
        <v>5020</v>
      </c>
    </row>
    <row r="104" spans="1:11" x14ac:dyDescent="0.2">
      <c r="A104" s="64"/>
      <c r="B104" s="48"/>
      <c r="C104" s="49"/>
      <c r="D104" s="50"/>
      <c r="E104" s="51"/>
      <c r="F104" s="52" t="s">
        <v>5</v>
      </c>
      <c r="G104" s="53">
        <v>71.2</v>
      </c>
      <c r="H104" s="53">
        <v>70.3</v>
      </c>
      <c r="I104" s="56"/>
      <c r="J104" s="55"/>
      <c r="K104" s="55"/>
    </row>
    <row r="105" spans="1:11" x14ac:dyDescent="0.2">
      <c r="A105" s="64"/>
      <c r="B105" s="48"/>
      <c r="C105" s="49"/>
      <c r="D105" s="50"/>
      <c r="E105" s="51"/>
      <c r="F105" s="52" t="s">
        <v>4</v>
      </c>
      <c r="G105" s="53">
        <v>0</v>
      </c>
      <c r="H105" s="53">
        <v>0</v>
      </c>
      <c r="I105" s="54"/>
      <c r="J105" s="55"/>
      <c r="K105" s="55"/>
    </row>
    <row r="106" spans="1:11" x14ac:dyDescent="0.2">
      <c r="A106" s="64"/>
      <c r="B106" s="48"/>
      <c r="C106" s="59"/>
      <c r="D106" s="60"/>
      <c r="E106" s="60"/>
      <c r="F106" s="61" t="s">
        <v>3</v>
      </c>
      <c r="G106" s="62">
        <f>SUM(G103:G105)</f>
        <v>71.2</v>
      </c>
      <c r="H106" s="62">
        <f>SUM(H103:H105)</f>
        <v>70.3</v>
      </c>
      <c r="I106" s="63"/>
      <c r="J106" s="61"/>
      <c r="K106" s="61"/>
    </row>
    <row r="107" spans="1:11" ht="12.75" customHeight="1" x14ac:dyDescent="0.2">
      <c r="A107" s="74"/>
      <c r="B107" s="75">
        <v>13</v>
      </c>
      <c r="C107" s="49" t="s">
        <v>99</v>
      </c>
      <c r="D107" s="50" t="s">
        <v>157</v>
      </c>
      <c r="E107" s="51" t="s">
        <v>171</v>
      </c>
      <c r="F107" s="76" t="s">
        <v>6</v>
      </c>
      <c r="G107" s="77">
        <v>0</v>
      </c>
      <c r="H107" s="77">
        <v>0</v>
      </c>
      <c r="I107" s="78" t="s">
        <v>100</v>
      </c>
      <c r="J107" s="79" t="s">
        <v>87</v>
      </c>
      <c r="K107" s="79">
        <v>23</v>
      </c>
    </row>
    <row r="108" spans="1:11" x14ac:dyDescent="0.2">
      <c r="A108" s="74"/>
      <c r="B108" s="75"/>
      <c r="C108" s="49"/>
      <c r="D108" s="50"/>
      <c r="E108" s="51"/>
      <c r="F108" s="76"/>
      <c r="G108" s="77"/>
      <c r="H108" s="77"/>
      <c r="I108" s="78"/>
      <c r="J108" s="79"/>
      <c r="K108" s="79"/>
    </row>
    <row r="109" spans="1:11" x14ac:dyDescent="0.2">
      <c r="A109" s="64"/>
      <c r="B109" s="48"/>
      <c r="C109" s="49"/>
      <c r="D109" s="50"/>
      <c r="E109" s="51"/>
      <c r="F109" s="52" t="s">
        <v>5</v>
      </c>
      <c r="G109" s="53">
        <v>3.1</v>
      </c>
      <c r="H109" s="53">
        <v>2</v>
      </c>
      <c r="I109" s="56"/>
      <c r="J109" s="55"/>
      <c r="K109" s="55"/>
    </row>
    <row r="110" spans="1:11" x14ac:dyDescent="0.2">
      <c r="A110" s="64"/>
      <c r="B110" s="48"/>
      <c r="C110" s="49"/>
      <c r="D110" s="50"/>
      <c r="E110" s="51"/>
      <c r="F110" s="52" t="s">
        <v>4</v>
      </c>
      <c r="G110" s="53">
        <v>0</v>
      </c>
      <c r="H110" s="53">
        <v>0</v>
      </c>
      <c r="I110" s="54"/>
      <c r="J110" s="55"/>
      <c r="K110" s="55"/>
    </row>
    <row r="111" spans="1:11" x14ac:dyDescent="0.2">
      <c r="A111" s="64"/>
      <c r="B111" s="48"/>
      <c r="C111" s="59"/>
      <c r="D111" s="60"/>
      <c r="E111" s="60"/>
      <c r="F111" s="61" t="s">
        <v>3</v>
      </c>
      <c r="G111" s="62">
        <f>SUM(G107:G110)</f>
        <v>3.1</v>
      </c>
      <c r="H111" s="62">
        <f>SUM(H107:H110)</f>
        <v>2</v>
      </c>
      <c r="I111" s="63"/>
      <c r="J111" s="61"/>
      <c r="K111" s="61"/>
    </row>
    <row r="112" spans="1:11" ht="26.25" customHeight="1" x14ac:dyDescent="0.2">
      <c r="A112" s="64"/>
      <c r="B112" s="48">
        <v>14</v>
      </c>
      <c r="C112" s="49" t="s">
        <v>101</v>
      </c>
      <c r="D112" s="50" t="s">
        <v>157</v>
      </c>
      <c r="E112" s="51" t="s">
        <v>167</v>
      </c>
      <c r="F112" s="52" t="s">
        <v>6</v>
      </c>
      <c r="G112" s="53">
        <v>0</v>
      </c>
      <c r="H112" s="53">
        <v>0</v>
      </c>
      <c r="I112" s="54" t="s">
        <v>102</v>
      </c>
      <c r="J112" s="55" t="s">
        <v>58</v>
      </c>
      <c r="K112" s="55">
        <v>1</v>
      </c>
    </row>
    <row r="113" spans="1:11" x14ac:dyDescent="0.2">
      <c r="A113" s="64"/>
      <c r="B113" s="48"/>
      <c r="C113" s="49"/>
      <c r="D113" s="50"/>
      <c r="E113" s="51"/>
      <c r="F113" s="52" t="s">
        <v>5</v>
      </c>
      <c r="G113" s="53">
        <v>8.1999999999999993</v>
      </c>
      <c r="H113" s="53">
        <v>8.1</v>
      </c>
      <c r="I113" s="56"/>
      <c r="J113" s="55"/>
      <c r="K113" s="55"/>
    </row>
    <row r="114" spans="1:11" x14ac:dyDescent="0.2">
      <c r="A114" s="64"/>
      <c r="B114" s="48"/>
      <c r="C114" s="49"/>
      <c r="D114" s="50"/>
      <c r="E114" s="51"/>
      <c r="F114" s="52" t="s">
        <v>4</v>
      </c>
      <c r="G114" s="53">
        <v>0</v>
      </c>
      <c r="H114" s="53">
        <v>0</v>
      </c>
      <c r="I114" s="54"/>
      <c r="J114" s="55"/>
      <c r="K114" s="55"/>
    </row>
    <row r="115" spans="1:11" x14ac:dyDescent="0.2">
      <c r="A115" s="64"/>
      <c r="B115" s="48"/>
      <c r="C115" s="59"/>
      <c r="D115" s="60"/>
      <c r="E115" s="60"/>
      <c r="F115" s="61" t="s">
        <v>3</v>
      </c>
      <c r="G115" s="62">
        <f>SUM(G112:G114)</f>
        <v>8.1999999999999993</v>
      </c>
      <c r="H115" s="62">
        <f>SUM(H112:H114)</f>
        <v>8.1</v>
      </c>
      <c r="I115" s="63"/>
      <c r="J115" s="61"/>
      <c r="K115" s="61"/>
    </row>
    <row r="116" spans="1:11" ht="26.25" customHeight="1" x14ac:dyDescent="0.2">
      <c r="A116" s="64"/>
      <c r="B116" s="48">
        <v>15</v>
      </c>
      <c r="C116" s="49" t="s">
        <v>103</v>
      </c>
      <c r="D116" s="50" t="s">
        <v>157</v>
      </c>
      <c r="E116" s="51" t="s">
        <v>167</v>
      </c>
      <c r="F116" s="52" t="s">
        <v>6</v>
      </c>
      <c r="G116" s="53">
        <v>0</v>
      </c>
      <c r="H116" s="53">
        <v>0</v>
      </c>
      <c r="I116" s="54" t="s">
        <v>104</v>
      </c>
      <c r="J116" s="55" t="s">
        <v>105</v>
      </c>
      <c r="K116" s="55">
        <v>1</v>
      </c>
    </row>
    <row r="117" spans="1:11" x14ac:dyDescent="0.2">
      <c r="A117" s="64"/>
      <c r="B117" s="48"/>
      <c r="C117" s="49"/>
      <c r="D117" s="50"/>
      <c r="E117" s="51"/>
      <c r="F117" s="52" t="s">
        <v>5</v>
      </c>
      <c r="G117" s="53">
        <v>1.2</v>
      </c>
      <c r="H117" s="53">
        <v>1.1000000000000001</v>
      </c>
      <c r="I117" s="56"/>
      <c r="J117" s="55"/>
      <c r="K117" s="55"/>
    </row>
    <row r="118" spans="1:11" x14ac:dyDescent="0.2">
      <c r="A118" s="64"/>
      <c r="B118" s="48"/>
      <c r="C118" s="49"/>
      <c r="D118" s="50"/>
      <c r="E118" s="51"/>
      <c r="F118" s="52" t="s">
        <v>4</v>
      </c>
      <c r="G118" s="53">
        <v>0</v>
      </c>
      <c r="H118" s="53">
        <v>0</v>
      </c>
      <c r="I118" s="54"/>
      <c r="J118" s="55"/>
      <c r="K118" s="55"/>
    </row>
    <row r="119" spans="1:11" x14ac:dyDescent="0.2">
      <c r="A119" s="64"/>
      <c r="B119" s="48"/>
      <c r="C119" s="59"/>
      <c r="D119" s="60"/>
      <c r="E119" s="60"/>
      <c r="F119" s="61" t="s">
        <v>3</v>
      </c>
      <c r="G119" s="62">
        <f>SUM(G116:G118)</f>
        <v>1.2</v>
      </c>
      <c r="H119" s="62">
        <f>SUM(H116:H118)</f>
        <v>1.1000000000000001</v>
      </c>
      <c r="I119" s="63"/>
      <c r="J119" s="61"/>
      <c r="K119" s="61"/>
    </row>
    <row r="120" spans="1:11" ht="23.25" customHeight="1" x14ac:dyDescent="0.2">
      <c r="A120" s="64"/>
      <c r="B120" s="48">
        <v>16</v>
      </c>
      <c r="C120" s="49" t="s">
        <v>106</v>
      </c>
      <c r="D120" s="50" t="s">
        <v>157</v>
      </c>
      <c r="E120" s="51" t="s">
        <v>167</v>
      </c>
      <c r="F120" s="52" t="s">
        <v>6</v>
      </c>
      <c r="G120" s="53">
        <v>0</v>
      </c>
      <c r="H120" s="53">
        <v>0</v>
      </c>
      <c r="I120" s="54" t="s">
        <v>107</v>
      </c>
      <c r="J120" s="55" t="s">
        <v>58</v>
      </c>
      <c r="K120" s="55">
        <v>1</v>
      </c>
    </row>
    <row r="121" spans="1:11" x14ac:dyDescent="0.2">
      <c r="A121" s="64"/>
      <c r="B121" s="48"/>
      <c r="C121" s="49"/>
      <c r="D121" s="50"/>
      <c r="E121" s="51"/>
      <c r="F121" s="52" t="s">
        <v>5</v>
      </c>
      <c r="G121" s="53">
        <v>11.3</v>
      </c>
      <c r="H121" s="53">
        <v>11.1</v>
      </c>
      <c r="I121" s="56"/>
      <c r="J121" s="55"/>
      <c r="K121" s="55"/>
    </row>
    <row r="122" spans="1:11" x14ac:dyDescent="0.2">
      <c r="A122" s="64"/>
      <c r="B122" s="48"/>
      <c r="C122" s="49"/>
      <c r="D122" s="50"/>
      <c r="E122" s="51"/>
      <c r="F122" s="52" t="s">
        <v>4</v>
      </c>
      <c r="G122" s="53">
        <v>0</v>
      </c>
      <c r="H122" s="53">
        <v>0</v>
      </c>
      <c r="I122" s="54"/>
      <c r="J122" s="55"/>
      <c r="K122" s="55"/>
    </row>
    <row r="123" spans="1:11" x14ac:dyDescent="0.2">
      <c r="A123" s="64"/>
      <c r="B123" s="48"/>
      <c r="C123" s="59"/>
      <c r="D123" s="60"/>
      <c r="E123" s="60"/>
      <c r="F123" s="61" t="s">
        <v>3</v>
      </c>
      <c r="G123" s="62">
        <f>SUM(G120:G122)</f>
        <v>11.3</v>
      </c>
      <c r="H123" s="62">
        <f>SUM(H120:H122)</f>
        <v>11.1</v>
      </c>
      <c r="I123" s="63"/>
      <c r="J123" s="61"/>
      <c r="K123" s="61"/>
    </row>
    <row r="124" spans="1:11" ht="26.25" customHeight="1" x14ac:dyDescent="0.2">
      <c r="A124" s="64"/>
      <c r="B124" s="48">
        <v>17</v>
      </c>
      <c r="C124" s="49" t="s">
        <v>108</v>
      </c>
      <c r="D124" s="50" t="s">
        <v>157</v>
      </c>
      <c r="E124" s="51" t="s">
        <v>167</v>
      </c>
      <c r="F124" s="52" t="s">
        <v>6</v>
      </c>
      <c r="G124" s="53">
        <v>0</v>
      </c>
      <c r="H124" s="53">
        <v>0</v>
      </c>
      <c r="I124" s="54" t="s">
        <v>109</v>
      </c>
      <c r="J124" s="55" t="s">
        <v>58</v>
      </c>
      <c r="K124" s="55">
        <v>1</v>
      </c>
    </row>
    <row r="125" spans="1:11" x14ac:dyDescent="0.2">
      <c r="A125" s="64"/>
      <c r="B125" s="48"/>
      <c r="C125" s="49"/>
      <c r="D125" s="50"/>
      <c r="E125" s="51"/>
      <c r="F125" s="52" t="s">
        <v>5</v>
      </c>
      <c r="G125" s="53">
        <v>14.7</v>
      </c>
      <c r="H125" s="53">
        <v>14.2</v>
      </c>
      <c r="I125" s="56"/>
      <c r="J125" s="55"/>
      <c r="K125" s="55"/>
    </row>
    <row r="126" spans="1:11" x14ac:dyDescent="0.2">
      <c r="A126" s="64"/>
      <c r="B126" s="48"/>
      <c r="C126" s="49"/>
      <c r="D126" s="50"/>
      <c r="E126" s="51"/>
      <c r="F126" s="52" t="s">
        <v>4</v>
      </c>
      <c r="G126" s="53">
        <v>0</v>
      </c>
      <c r="H126" s="53">
        <v>0</v>
      </c>
      <c r="I126" s="54"/>
      <c r="J126" s="55"/>
      <c r="K126" s="55"/>
    </row>
    <row r="127" spans="1:11" x14ac:dyDescent="0.2">
      <c r="A127" s="64"/>
      <c r="B127" s="48"/>
      <c r="C127" s="59"/>
      <c r="D127" s="60"/>
      <c r="E127" s="60"/>
      <c r="F127" s="61" t="s">
        <v>3</v>
      </c>
      <c r="G127" s="62">
        <f>SUM(G124:G126)</f>
        <v>14.7</v>
      </c>
      <c r="H127" s="62">
        <f>SUM(H124:H126)</f>
        <v>14.2</v>
      </c>
      <c r="I127" s="63"/>
      <c r="J127" s="61"/>
      <c r="K127" s="61"/>
    </row>
    <row r="128" spans="1:11" ht="45.75" customHeight="1" x14ac:dyDescent="0.2">
      <c r="A128" s="64"/>
      <c r="B128" s="48">
        <v>18</v>
      </c>
      <c r="C128" s="49" t="s">
        <v>110</v>
      </c>
      <c r="D128" s="50" t="s">
        <v>157</v>
      </c>
      <c r="E128" s="51" t="s">
        <v>172</v>
      </c>
      <c r="F128" s="52" t="s">
        <v>6</v>
      </c>
      <c r="G128" s="53">
        <v>0</v>
      </c>
      <c r="H128" s="53">
        <v>0</v>
      </c>
      <c r="I128" s="54" t="s">
        <v>111</v>
      </c>
      <c r="J128" s="55" t="s">
        <v>58</v>
      </c>
      <c r="K128" s="55">
        <v>1</v>
      </c>
    </row>
    <row r="129" spans="1:11" x14ac:dyDescent="0.2">
      <c r="A129" s="64"/>
      <c r="B129" s="48"/>
      <c r="C129" s="49"/>
      <c r="D129" s="50"/>
      <c r="E129" s="51"/>
      <c r="F129" s="52" t="s">
        <v>5</v>
      </c>
      <c r="G129" s="53">
        <v>20</v>
      </c>
      <c r="H129" s="53">
        <v>20</v>
      </c>
      <c r="I129" s="56"/>
      <c r="J129" s="55"/>
      <c r="K129" s="55"/>
    </row>
    <row r="130" spans="1:11" x14ac:dyDescent="0.2">
      <c r="A130" s="64"/>
      <c r="B130" s="48"/>
      <c r="C130" s="49"/>
      <c r="D130" s="50"/>
      <c r="E130" s="51"/>
      <c r="F130" s="52" t="s">
        <v>4</v>
      </c>
      <c r="G130" s="53">
        <v>0</v>
      </c>
      <c r="H130" s="53">
        <v>0</v>
      </c>
      <c r="I130" s="54"/>
      <c r="J130" s="55"/>
      <c r="K130" s="55"/>
    </row>
    <row r="131" spans="1:11" x14ac:dyDescent="0.2">
      <c r="A131" s="64"/>
      <c r="B131" s="48"/>
      <c r="C131" s="59"/>
      <c r="D131" s="60"/>
      <c r="E131" s="60"/>
      <c r="F131" s="61" t="s">
        <v>3</v>
      </c>
      <c r="G131" s="62">
        <f>SUM(G128:G130)</f>
        <v>20</v>
      </c>
      <c r="H131" s="62">
        <f>SUM(H128:H130)</f>
        <v>20</v>
      </c>
      <c r="I131" s="63"/>
      <c r="J131" s="61"/>
      <c r="K131" s="61"/>
    </row>
    <row r="132" spans="1:11" ht="24" x14ac:dyDescent="0.2">
      <c r="A132" s="64"/>
      <c r="B132" s="48">
        <v>19</v>
      </c>
      <c r="C132" s="49" t="s">
        <v>112</v>
      </c>
      <c r="D132" s="50" t="s">
        <v>157</v>
      </c>
      <c r="E132" s="51" t="s">
        <v>167</v>
      </c>
      <c r="F132" s="52" t="s">
        <v>6</v>
      </c>
      <c r="G132" s="53">
        <v>0</v>
      </c>
      <c r="H132" s="53">
        <v>0</v>
      </c>
      <c r="I132" s="54" t="s">
        <v>113</v>
      </c>
      <c r="J132" s="55" t="s">
        <v>67</v>
      </c>
      <c r="K132" s="55">
        <v>100</v>
      </c>
    </row>
    <row r="133" spans="1:11" x14ac:dyDescent="0.2">
      <c r="A133" s="64"/>
      <c r="B133" s="48"/>
      <c r="C133" s="49"/>
      <c r="D133" s="50"/>
      <c r="E133" s="51"/>
      <c r="F133" s="52" t="s">
        <v>5</v>
      </c>
      <c r="G133" s="53">
        <v>1</v>
      </c>
      <c r="H133" s="53">
        <v>1</v>
      </c>
      <c r="I133" s="56"/>
      <c r="J133" s="55"/>
      <c r="K133" s="55"/>
    </row>
    <row r="134" spans="1:11" x14ac:dyDescent="0.2">
      <c r="A134" s="64"/>
      <c r="B134" s="48"/>
      <c r="C134" s="49"/>
      <c r="D134" s="50"/>
      <c r="E134" s="51"/>
      <c r="F134" s="52" t="s">
        <v>4</v>
      </c>
      <c r="G134" s="53">
        <v>0</v>
      </c>
      <c r="H134" s="53">
        <v>0</v>
      </c>
      <c r="I134" s="54"/>
      <c r="J134" s="55"/>
      <c r="K134" s="55"/>
    </row>
    <row r="135" spans="1:11" x14ac:dyDescent="0.2">
      <c r="A135" s="64"/>
      <c r="B135" s="48"/>
      <c r="C135" s="59"/>
      <c r="D135" s="60"/>
      <c r="E135" s="60"/>
      <c r="F135" s="61" t="s">
        <v>3</v>
      </c>
      <c r="G135" s="62">
        <f>SUM(G132:G134)</f>
        <v>1</v>
      </c>
      <c r="H135" s="62">
        <f>SUM(H132:H134)</f>
        <v>1</v>
      </c>
      <c r="I135" s="63"/>
      <c r="J135" s="61"/>
      <c r="K135" s="61"/>
    </row>
    <row r="136" spans="1:11" ht="24" x14ac:dyDescent="0.2">
      <c r="A136" s="64"/>
      <c r="B136" s="48">
        <v>22</v>
      </c>
      <c r="C136" s="49" t="s">
        <v>114</v>
      </c>
      <c r="D136" s="50" t="s">
        <v>157</v>
      </c>
      <c r="E136" s="51" t="s">
        <v>173</v>
      </c>
      <c r="F136" s="52" t="s">
        <v>6</v>
      </c>
      <c r="G136" s="53">
        <v>0</v>
      </c>
      <c r="H136" s="53">
        <v>0</v>
      </c>
      <c r="I136" s="54" t="s">
        <v>115</v>
      </c>
      <c r="J136" s="55" t="s">
        <v>116</v>
      </c>
      <c r="K136" s="55">
        <v>571</v>
      </c>
    </row>
    <row r="137" spans="1:11" x14ac:dyDescent="0.2">
      <c r="A137" s="64"/>
      <c r="B137" s="48"/>
      <c r="C137" s="49"/>
      <c r="D137" s="50"/>
      <c r="E137" s="51"/>
      <c r="F137" s="52" t="s">
        <v>5</v>
      </c>
      <c r="G137" s="53">
        <v>10.8</v>
      </c>
      <c r="H137" s="53">
        <v>10.8</v>
      </c>
      <c r="I137" s="56"/>
      <c r="J137" s="55"/>
      <c r="K137" s="55"/>
    </row>
    <row r="138" spans="1:11" x14ac:dyDescent="0.2">
      <c r="A138" s="64"/>
      <c r="B138" s="48"/>
      <c r="C138" s="49"/>
      <c r="D138" s="50"/>
      <c r="E138" s="51"/>
      <c r="F138" s="52" t="s">
        <v>4</v>
      </c>
      <c r="G138" s="53">
        <v>0</v>
      </c>
      <c r="H138" s="53">
        <v>0</v>
      </c>
      <c r="I138" s="54"/>
      <c r="J138" s="55"/>
      <c r="K138" s="55"/>
    </row>
    <row r="139" spans="1:11" x14ac:dyDescent="0.2">
      <c r="A139" s="64"/>
      <c r="B139" s="48"/>
      <c r="C139" s="59"/>
      <c r="D139" s="60"/>
      <c r="E139" s="60"/>
      <c r="F139" s="61" t="s">
        <v>3</v>
      </c>
      <c r="G139" s="62">
        <f>SUM(G136:G138)</f>
        <v>10.8</v>
      </c>
      <c r="H139" s="62">
        <f>SUM(H136:H138)</f>
        <v>10.8</v>
      </c>
      <c r="I139" s="63"/>
      <c r="J139" s="61"/>
      <c r="K139" s="61"/>
    </row>
    <row r="140" spans="1:11" ht="36" x14ac:dyDescent="0.2">
      <c r="A140" s="64"/>
      <c r="B140" s="48">
        <v>23</v>
      </c>
      <c r="C140" s="49" t="s">
        <v>117</v>
      </c>
      <c r="D140" s="50" t="s">
        <v>157</v>
      </c>
      <c r="E140" s="51" t="s">
        <v>174</v>
      </c>
      <c r="F140" s="52" t="s">
        <v>6</v>
      </c>
      <c r="G140" s="53">
        <v>0</v>
      </c>
      <c r="H140" s="53">
        <v>0</v>
      </c>
      <c r="I140" s="54" t="s">
        <v>118</v>
      </c>
      <c r="J140" s="55" t="s">
        <v>119</v>
      </c>
      <c r="K140" s="55">
        <v>3</v>
      </c>
    </row>
    <row r="141" spans="1:11" x14ac:dyDescent="0.2">
      <c r="A141" s="64"/>
      <c r="B141" s="48"/>
      <c r="C141" s="49"/>
      <c r="D141" s="50"/>
      <c r="E141" s="51"/>
      <c r="F141" s="52" t="s">
        <v>5</v>
      </c>
      <c r="G141" s="53">
        <v>24.3</v>
      </c>
      <c r="H141" s="53">
        <v>24.3</v>
      </c>
      <c r="I141" s="56"/>
      <c r="J141" s="55"/>
      <c r="K141" s="55"/>
    </row>
    <row r="142" spans="1:11" x14ac:dyDescent="0.2">
      <c r="A142" s="64"/>
      <c r="B142" s="48"/>
      <c r="C142" s="49"/>
      <c r="D142" s="50"/>
      <c r="E142" s="51"/>
      <c r="F142" s="52" t="s">
        <v>4</v>
      </c>
      <c r="G142" s="53">
        <v>0</v>
      </c>
      <c r="H142" s="53">
        <v>0</v>
      </c>
      <c r="I142" s="54"/>
      <c r="J142" s="55"/>
      <c r="K142" s="55"/>
    </row>
    <row r="143" spans="1:11" x14ac:dyDescent="0.2">
      <c r="A143" s="64"/>
      <c r="B143" s="48"/>
      <c r="C143" s="59"/>
      <c r="D143" s="60"/>
      <c r="E143" s="60"/>
      <c r="F143" s="61" t="s">
        <v>3</v>
      </c>
      <c r="G143" s="62">
        <f>SUM(G140:G142)</f>
        <v>24.3</v>
      </c>
      <c r="H143" s="62">
        <f>SUM(H140:H142)</f>
        <v>24.3</v>
      </c>
      <c r="I143" s="63"/>
      <c r="J143" s="61"/>
      <c r="K143" s="61"/>
    </row>
    <row r="144" spans="1:11" x14ac:dyDescent="0.2">
      <c r="A144" s="64"/>
      <c r="B144" s="48">
        <v>24</v>
      </c>
      <c r="C144" s="49" t="s">
        <v>120</v>
      </c>
      <c r="D144" s="50" t="s">
        <v>157</v>
      </c>
      <c r="E144" s="51" t="s">
        <v>167</v>
      </c>
      <c r="F144" s="52" t="s">
        <v>6</v>
      </c>
      <c r="G144" s="53">
        <v>0</v>
      </c>
      <c r="H144" s="53">
        <v>0</v>
      </c>
      <c r="I144" s="54" t="s">
        <v>121</v>
      </c>
      <c r="J144" s="55" t="s">
        <v>105</v>
      </c>
      <c r="K144" s="55">
        <v>1</v>
      </c>
    </row>
    <row r="145" spans="1:11" x14ac:dyDescent="0.2">
      <c r="A145" s="64"/>
      <c r="B145" s="48"/>
      <c r="C145" s="49"/>
      <c r="D145" s="50"/>
      <c r="E145" s="51"/>
      <c r="F145" s="52" t="s">
        <v>5</v>
      </c>
      <c r="G145" s="53">
        <v>1.4</v>
      </c>
      <c r="H145" s="53">
        <v>1.4</v>
      </c>
      <c r="I145" s="56"/>
      <c r="J145" s="55"/>
      <c r="K145" s="55"/>
    </row>
    <row r="146" spans="1:11" x14ac:dyDescent="0.2">
      <c r="A146" s="64"/>
      <c r="B146" s="48"/>
      <c r="C146" s="49"/>
      <c r="D146" s="50"/>
      <c r="E146" s="51"/>
      <c r="F146" s="52" t="s">
        <v>4</v>
      </c>
      <c r="G146" s="53">
        <v>0</v>
      </c>
      <c r="H146" s="53">
        <v>0</v>
      </c>
      <c r="I146" s="54"/>
      <c r="J146" s="55"/>
      <c r="K146" s="55"/>
    </row>
    <row r="147" spans="1:11" x14ac:dyDescent="0.2">
      <c r="A147" s="64"/>
      <c r="B147" s="48"/>
      <c r="C147" s="59"/>
      <c r="D147" s="60"/>
      <c r="E147" s="60"/>
      <c r="F147" s="61" t="s">
        <v>3</v>
      </c>
      <c r="G147" s="62">
        <f>SUM(G144:G146)</f>
        <v>1.4</v>
      </c>
      <c r="H147" s="62">
        <f>SUM(H144:H146)</f>
        <v>1.4</v>
      </c>
      <c r="I147" s="63"/>
      <c r="J147" s="61"/>
      <c r="K147" s="61"/>
    </row>
    <row r="148" spans="1:11" ht="24" x14ac:dyDescent="0.2">
      <c r="A148" s="64"/>
      <c r="B148" s="48">
        <v>25</v>
      </c>
      <c r="C148" s="49" t="s">
        <v>122</v>
      </c>
      <c r="D148" s="50" t="s">
        <v>157</v>
      </c>
      <c r="E148" s="51" t="s">
        <v>167</v>
      </c>
      <c r="F148" s="52" t="s">
        <v>6</v>
      </c>
      <c r="G148" s="53">
        <v>0</v>
      </c>
      <c r="H148" s="53">
        <v>0</v>
      </c>
      <c r="I148" s="54" t="s">
        <v>123</v>
      </c>
      <c r="J148" s="55" t="s">
        <v>105</v>
      </c>
      <c r="K148" s="55">
        <v>1</v>
      </c>
    </row>
    <row r="149" spans="1:11" x14ac:dyDescent="0.2">
      <c r="A149" s="64"/>
      <c r="B149" s="48"/>
      <c r="C149" s="49"/>
      <c r="D149" s="50"/>
      <c r="E149" s="51"/>
      <c r="F149" s="52" t="s">
        <v>5</v>
      </c>
      <c r="G149" s="53">
        <v>1.1000000000000001</v>
      </c>
      <c r="H149" s="53">
        <v>1</v>
      </c>
      <c r="I149" s="56"/>
      <c r="J149" s="55"/>
      <c r="K149" s="55"/>
    </row>
    <row r="150" spans="1:11" x14ac:dyDescent="0.2">
      <c r="A150" s="64"/>
      <c r="B150" s="48"/>
      <c r="C150" s="49"/>
      <c r="D150" s="50"/>
      <c r="E150" s="51"/>
      <c r="F150" s="52" t="s">
        <v>4</v>
      </c>
      <c r="G150" s="53">
        <v>0</v>
      </c>
      <c r="H150" s="53">
        <v>0</v>
      </c>
      <c r="I150" s="54"/>
      <c r="J150" s="55"/>
      <c r="K150" s="55"/>
    </row>
    <row r="151" spans="1:11" x14ac:dyDescent="0.2">
      <c r="A151" s="64"/>
      <c r="B151" s="48"/>
      <c r="C151" s="59"/>
      <c r="D151" s="60"/>
      <c r="E151" s="60"/>
      <c r="F151" s="61" t="s">
        <v>3</v>
      </c>
      <c r="G151" s="62">
        <f>SUM(G148:G150)</f>
        <v>1.1000000000000001</v>
      </c>
      <c r="H151" s="62">
        <f>SUM(H148:H150)</f>
        <v>1</v>
      </c>
      <c r="I151" s="63"/>
      <c r="J151" s="61"/>
      <c r="K151" s="61"/>
    </row>
    <row r="152" spans="1:11" x14ac:dyDescent="0.2">
      <c r="A152" s="46"/>
      <c r="B152" s="68" t="s">
        <v>2</v>
      </c>
      <c r="C152" s="68"/>
      <c r="D152" s="68"/>
      <c r="E152" s="68"/>
      <c r="F152" s="68"/>
      <c r="G152" s="69">
        <f>+G62+G66+G70+G74+G78+G82+G86+G90+G94+G98+G102+G106+G111+G115+G119+G123+G127+G131+G135+G139+G143+G147+G151</f>
        <v>257</v>
      </c>
      <c r="H152" s="69">
        <f>+H62+H66+H70+H74+H78+H82+H86+H90+H94+H98+H102+H106+H111+H115+H119+H123+H127+H131+H135+H139+H143+H147+H151</f>
        <v>252.39999999999998</v>
      </c>
      <c r="I152" s="70"/>
      <c r="J152" s="71"/>
      <c r="K152" s="71"/>
    </row>
    <row r="153" spans="1:11" x14ac:dyDescent="0.2">
      <c r="A153" s="46">
        <v>3</v>
      </c>
      <c r="B153" s="47" t="s">
        <v>124</v>
      </c>
      <c r="C153" s="47"/>
      <c r="D153" s="47"/>
      <c r="E153" s="47"/>
      <c r="F153" s="47"/>
      <c r="G153" s="47"/>
      <c r="H153" s="47"/>
      <c r="I153" s="47"/>
      <c r="J153" s="47"/>
      <c r="K153" s="47"/>
    </row>
    <row r="154" spans="1:11" x14ac:dyDescent="0.2">
      <c r="A154" s="46"/>
      <c r="B154" s="48">
        <v>1</v>
      </c>
      <c r="C154" s="49" t="s">
        <v>125</v>
      </c>
      <c r="D154" s="50" t="s">
        <v>157</v>
      </c>
      <c r="E154" s="51" t="s">
        <v>162</v>
      </c>
      <c r="F154" s="52" t="s">
        <v>6</v>
      </c>
      <c r="G154" s="53">
        <v>998</v>
      </c>
      <c r="H154" s="53">
        <v>998</v>
      </c>
      <c r="I154" s="54" t="s">
        <v>126</v>
      </c>
      <c r="J154" s="55" t="s">
        <v>127</v>
      </c>
      <c r="K154" s="55">
        <v>998</v>
      </c>
    </row>
    <row r="155" spans="1:11" ht="15" x14ac:dyDescent="0.2">
      <c r="A155" s="46"/>
      <c r="B155" s="48"/>
      <c r="C155" s="49"/>
      <c r="D155" s="50"/>
      <c r="E155" s="51"/>
      <c r="F155" s="52" t="s">
        <v>5</v>
      </c>
      <c r="G155" s="53">
        <v>0</v>
      </c>
      <c r="H155" s="53">
        <v>0</v>
      </c>
      <c r="I155" s="72"/>
      <c r="J155" s="55"/>
      <c r="K155" s="55"/>
    </row>
    <row r="156" spans="1:11" x14ac:dyDescent="0.2">
      <c r="A156" s="46"/>
      <c r="B156" s="48"/>
      <c r="C156" s="49"/>
      <c r="D156" s="50"/>
      <c r="E156" s="51"/>
      <c r="F156" s="58" t="s">
        <v>4</v>
      </c>
      <c r="G156" s="53">
        <v>0</v>
      </c>
      <c r="H156" s="53">
        <v>0</v>
      </c>
      <c r="I156" s="54"/>
      <c r="J156" s="55"/>
      <c r="K156" s="55"/>
    </row>
    <row r="157" spans="1:11" x14ac:dyDescent="0.2">
      <c r="A157" s="46"/>
      <c r="B157" s="48"/>
      <c r="C157" s="59"/>
      <c r="D157" s="60"/>
      <c r="E157" s="60"/>
      <c r="F157" s="61" t="s">
        <v>3</v>
      </c>
      <c r="G157" s="62">
        <f>SUM(G154:G156)</f>
        <v>998</v>
      </c>
      <c r="H157" s="62">
        <f>SUM(H154:H156)</f>
        <v>998</v>
      </c>
      <c r="I157" s="63"/>
      <c r="J157" s="61"/>
      <c r="K157" s="61"/>
    </row>
    <row r="158" spans="1:11" x14ac:dyDescent="0.2">
      <c r="A158" s="46"/>
      <c r="B158" s="48">
        <v>2</v>
      </c>
      <c r="C158" s="49" t="s">
        <v>128</v>
      </c>
      <c r="D158" s="50" t="s">
        <v>157</v>
      </c>
      <c r="E158" s="51" t="s">
        <v>162</v>
      </c>
      <c r="F158" s="52" t="s">
        <v>6</v>
      </c>
      <c r="G158" s="53">
        <v>185.8</v>
      </c>
      <c r="H158" s="53">
        <v>182.2</v>
      </c>
      <c r="I158" s="54" t="s">
        <v>129</v>
      </c>
      <c r="J158" s="55" t="s">
        <v>130</v>
      </c>
      <c r="K158" s="55">
        <v>182.2</v>
      </c>
    </row>
    <row r="159" spans="1:11" x14ac:dyDescent="0.2">
      <c r="A159" s="46"/>
      <c r="B159" s="48"/>
      <c r="C159" s="49"/>
      <c r="D159" s="50"/>
      <c r="E159" s="51"/>
      <c r="F159" s="52" t="s">
        <v>5</v>
      </c>
      <c r="G159" s="53">
        <v>0</v>
      </c>
      <c r="H159" s="53">
        <v>0</v>
      </c>
      <c r="I159" s="56"/>
      <c r="J159" s="55"/>
      <c r="K159" s="55"/>
    </row>
    <row r="160" spans="1:11" x14ac:dyDescent="0.2">
      <c r="A160" s="46"/>
      <c r="B160" s="48"/>
      <c r="C160" s="49"/>
      <c r="D160" s="50"/>
      <c r="E160" s="51"/>
      <c r="F160" s="58" t="s">
        <v>4</v>
      </c>
      <c r="G160" s="53">
        <v>0</v>
      </c>
      <c r="H160" s="53">
        <v>0</v>
      </c>
      <c r="I160" s="54"/>
      <c r="J160" s="55"/>
      <c r="K160" s="55"/>
    </row>
    <row r="161" spans="1:11" x14ac:dyDescent="0.2">
      <c r="A161" s="46"/>
      <c r="B161" s="48"/>
      <c r="C161" s="59"/>
      <c r="D161" s="60"/>
      <c r="E161" s="60"/>
      <c r="F161" s="61" t="s">
        <v>3</v>
      </c>
      <c r="G161" s="62">
        <f>SUM(G158:G160)</f>
        <v>185.8</v>
      </c>
      <c r="H161" s="62">
        <f>SUM(H158:H160)</f>
        <v>182.2</v>
      </c>
      <c r="I161" s="63"/>
      <c r="J161" s="61"/>
      <c r="K161" s="61"/>
    </row>
    <row r="162" spans="1:11" x14ac:dyDescent="0.2">
      <c r="A162" s="46"/>
      <c r="B162" s="68" t="s">
        <v>2</v>
      </c>
      <c r="C162" s="68"/>
      <c r="D162" s="68"/>
      <c r="E162" s="68"/>
      <c r="F162" s="68"/>
      <c r="G162" s="69">
        <f>+G157+G161</f>
        <v>1183.8</v>
      </c>
      <c r="H162" s="69">
        <f>+H157+H161</f>
        <v>1180.2</v>
      </c>
      <c r="I162" s="70"/>
      <c r="J162" s="71"/>
      <c r="K162" s="71"/>
    </row>
    <row r="163" spans="1:11" x14ac:dyDescent="0.2">
      <c r="A163" s="46">
        <v>4</v>
      </c>
      <c r="B163" s="47" t="s">
        <v>131</v>
      </c>
      <c r="C163" s="47"/>
      <c r="D163" s="47"/>
      <c r="E163" s="47"/>
      <c r="F163" s="47"/>
      <c r="G163" s="47"/>
      <c r="H163" s="47"/>
      <c r="I163" s="47"/>
      <c r="J163" s="47"/>
      <c r="K163" s="47"/>
    </row>
    <row r="164" spans="1:11" ht="19.5" customHeight="1" x14ac:dyDescent="0.2">
      <c r="A164" s="46"/>
      <c r="B164" s="48">
        <v>1</v>
      </c>
      <c r="C164" s="49" t="s">
        <v>132</v>
      </c>
      <c r="D164" s="50" t="s">
        <v>157</v>
      </c>
      <c r="E164" s="51" t="s">
        <v>175</v>
      </c>
      <c r="F164" s="52" t="s">
        <v>6</v>
      </c>
      <c r="G164" s="53">
        <v>98</v>
      </c>
      <c r="H164" s="53">
        <v>98</v>
      </c>
      <c r="I164" s="54" t="s">
        <v>133</v>
      </c>
      <c r="J164" s="55" t="s">
        <v>134</v>
      </c>
      <c r="K164" s="55">
        <v>8</v>
      </c>
    </row>
    <row r="165" spans="1:11" ht="21.75" customHeight="1" x14ac:dyDescent="0.2">
      <c r="A165" s="46"/>
      <c r="B165" s="48"/>
      <c r="C165" s="49"/>
      <c r="D165" s="50"/>
      <c r="E165" s="51"/>
      <c r="F165" s="52" t="s">
        <v>5</v>
      </c>
      <c r="G165" s="53">
        <v>0</v>
      </c>
      <c r="H165" s="53">
        <v>0</v>
      </c>
      <c r="I165" s="56"/>
      <c r="J165" s="55"/>
      <c r="K165" s="55"/>
    </row>
    <row r="166" spans="1:11" ht="32.25" customHeight="1" x14ac:dyDescent="0.2">
      <c r="A166" s="46"/>
      <c r="B166" s="48"/>
      <c r="C166" s="49"/>
      <c r="D166" s="50"/>
      <c r="E166" s="51"/>
      <c r="F166" s="58" t="s">
        <v>4</v>
      </c>
      <c r="G166" s="53">
        <v>0</v>
      </c>
      <c r="H166" s="53">
        <v>0</v>
      </c>
      <c r="I166" s="54"/>
      <c r="J166" s="55"/>
      <c r="K166" s="55"/>
    </row>
    <row r="167" spans="1:11" x14ac:dyDescent="0.2">
      <c r="A167" s="46"/>
      <c r="B167" s="48"/>
      <c r="C167" s="59"/>
      <c r="D167" s="60"/>
      <c r="E167" s="60"/>
      <c r="F167" s="61" t="s">
        <v>3</v>
      </c>
      <c r="G167" s="62">
        <f>SUM(G164:G166)</f>
        <v>98</v>
      </c>
      <c r="H167" s="62">
        <f>SUM(H164:H166)</f>
        <v>98</v>
      </c>
      <c r="I167" s="63"/>
      <c r="J167" s="61"/>
      <c r="K167" s="61"/>
    </row>
    <row r="168" spans="1:11" x14ac:dyDescent="0.2">
      <c r="A168" s="46"/>
      <c r="B168" s="68" t="s">
        <v>2</v>
      </c>
      <c r="C168" s="68"/>
      <c r="D168" s="68"/>
      <c r="E168" s="68"/>
      <c r="F168" s="68"/>
      <c r="G168" s="69">
        <f>+G167</f>
        <v>98</v>
      </c>
      <c r="H168" s="69">
        <f>+H167</f>
        <v>98</v>
      </c>
      <c r="I168" s="70"/>
      <c r="J168" s="71"/>
      <c r="K168" s="71"/>
    </row>
    <row r="169" spans="1:11" x14ac:dyDescent="0.2">
      <c r="A169" s="46">
        <v>5</v>
      </c>
      <c r="B169" s="47" t="s">
        <v>135</v>
      </c>
      <c r="C169" s="47"/>
      <c r="D169" s="47"/>
      <c r="E169" s="47"/>
      <c r="F169" s="47"/>
      <c r="G169" s="47"/>
      <c r="H169" s="47"/>
      <c r="I169" s="47"/>
      <c r="J169" s="47"/>
      <c r="K169" s="47"/>
    </row>
    <row r="170" spans="1:11" ht="27" customHeight="1" x14ac:dyDescent="0.2">
      <c r="A170" s="46"/>
      <c r="B170" s="48">
        <v>1</v>
      </c>
      <c r="C170" s="49" t="s">
        <v>136</v>
      </c>
      <c r="D170" s="50" t="s">
        <v>157</v>
      </c>
      <c r="E170" s="51" t="s">
        <v>179</v>
      </c>
      <c r="F170" s="52" t="s">
        <v>6</v>
      </c>
      <c r="G170" s="53">
        <v>31</v>
      </c>
      <c r="H170" s="53">
        <v>31</v>
      </c>
      <c r="I170" s="54" t="s">
        <v>137</v>
      </c>
      <c r="J170" s="55" t="s">
        <v>64</v>
      </c>
      <c r="K170" s="55">
        <v>2</v>
      </c>
    </row>
    <row r="171" spans="1:11" ht="24" x14ac:dyDescent="0.2">
      <c r="A171" s="46"/>
      <c r="B171" s="48"/>
      <c r="C171" s="49"/>
      <c r="D171" s="50"/>
      <c r="E171" s="51"/>
      <c r="F171" s="52" t="s">
        <v>5</v>
      </c>
      <c r="G171" s="53">
        <v>0</v>
      </c>
      <c r="H171" s="53">
        <v>0</v>
      </c>
      <c r="I171" s="54" t="s">
        <v>138</v>
      </c>
      <c r="J171" s="55" t="s">
        <v>139</v>
      </c>
      <c r="K171" s="55">
        <v>8</v>
      </c>
    </row>
    <row r="172" spans="1:11" ht="60.75" customHeight="1" x14ac:dyDescent="0.2">
      <c r="A172" s="46"/>
      <c r="B172" s="48"/>
      <c r="C172" s="49"/>
      <c r="D172" s="50"/>
      <c r="E172" s="51"/>
      <c r="F172" s="58" t="s">
        <v>4</v>
      </c>
      <c r="G172" s="53">
        <v>0</v>
      </c>
      <c r="H172" s="53">
        <v>0</v>
      </c>
      <c r="I172" s="54" t="s">
        <v>140</v>
      </c>
      <c r="J172" s="55" t="s">
        <v>141</v>
      </c>
      <c r="K172" s="55">
        <v>20</v>
      </c>
    </row>
    <row r="173" spans="1:11" x14ac:dyDescent="0.2">
      <c r="A173" s="46"/>
      <c r="B173" s="48"/>
      <c r="C173" s="59"/>
      <c r="D173" s="60"/>
      <c r="E173" s="60"/>
      <c r="F173" s="61" t="s">
        <v>3</v>
      </c>
      <c r="G173" s="62">
        <f>SUM(G170:G172)</f>
        <v>31</v>
      </c>
      <c r="H173" s="62">
        <f>SUM(H170:H172)</f>
        <v>31</v>
      </c>
      <c r="I173" s="63"/>
      <c r="J173" s="61"/>
      <c r="K173" s="61"/>
    </row>
    <row r="174" spans="1:11" ht="24" x14ac:dyDescent="0.2">
      <c r="A174" s="80"/>
      <c r="B174" s="48">
        <v>2</v>
      </c>
      <c r="C174" s="49" t="s">
        <v>142</v>
      </c>
      <c r="D174" s="50" t="s">
        <v>157</v>
      </c>
      <c r="E174" s="51" t="s">
        <v>178</v>
      </c>
      <c r="F174" s="52" t="s">
        <v>6</v>
      </c>
      <c r="G174" s="53">
        <v>0</v>
      </c>
      <c r="H174" s="53">
        <v>0</v>
      </c>
      <c r="I174" s="54" t="s">
        <v>143</v>
      </c>
      <c r="J174" s="55" t="s">
        <v>144</v>
      </c>
      <c r="K174" s="55">
        <v>2</v>
      </c>
    </row>
    <row r="175" spans="1:11" ht="15" x14ac:dyDescent="0.2">
      <c r="A175" s="46"/>
      <c r="B175" s="48"/>
      <c r="C175" s="49"/>
      <c r="D175" s="50"/>
      <c r="E175" s="51"/>
      <c r="F175" s="52" t="s">
        <v>5</v>
      </c>
      <c r="G175" s="53">
        <v>0</v>
      </c>
      <c r="H175" s="53">
        <v>0</v>
      </c>
      <c r="I175" s="72"/>
      <c r="J175" s="55"/>
      <c r="K175" s="55"/>
    </row>
    <row r="176" spans="1:11" x14ac:dyDescent="0.2">
      <c r="A176" s="46"/>
      <c r="B176" s="48"/>
      <c r="C176" s="49"/>
      <c r="D176" s="50"/>
      <c r="E176" s="51"/>
      <c r="F176" s="58" t="s">
        <v>4</v>
      </c>
      <c r="G176" s="53">
        <v>0</v>
      </c>
      <c r="H176" s="53">
        <v>0</v>
      </c>
      <c r="I176" s="54"/>
      <c r="J176" s="55"/>
      <c r="K176" s="55"/>
    </row>
    <row r="177" spans="1:11" x14ac:dyDescent="0.2">
      <c r="A177" s="46"/>
      <c r="B177" s="48"/>
      <c r="C177" s="59"/>
      <c r="D177" s="60"/>
      <c r="E177" s="60"/>
      <c r="F177" s="61" t="s">
        <v>3</v>
      </c>
      <c r="G177" s="62">
        <f>SUM(G174:G176)</f>
        <v>0</v>
      </c>
      <c r="H177" s="62">
        <f>SUM(H174:H176)</f>
        <v>0</v>
      </c>
      <c r="I177" s="63"/>
      <c r="J177" s="61"/>
      <c r="K177" s="61"/>
    </row>
    <row r="178" spans="1:11" ht="24" x14ac:dyDescent="0.2">
      <c r="A178" s="80"/>
      <c r="B178" s="48">
        <v>3</v>
      </c>
      <c r="C178" s="49" t="s">
        <v>145</v>
      </c>
      <c r="D178" s="50" t="s">
        <v>157</v>
      </c>
      <c r="E178" s="51" t="s">
        <v>167</v>
      </c>
      <c r="F178" s="52" t="s">
        <v>6</v>
      </c>
      <c r="G178" s="53">
        <v>0</v>
      </c>
      <c r="H178" s="53">
        <v>0</v>
      </c>
      <c r="I178" s="54" t="s">
        <v>146</v>
      </c>
      <c r="J178" s="55" t="s">
        <v>144</v>
      </c>
      <c r="K178" s="55">
        <v>2</v>
      </c>
    </row>
    <row r="179" spans="1:11" ht="15" x14ac:dyDescent="0.2">
      <c r="A179" s="46"/>
      <c r="B179" s="48"/>
      <c r="C179" s="49"/>
      <c r="D179" s="50"/>
      <c r="E179" s="51"/>
      <c r="F179" s="52" t="s">
        <v>5</v>
      </c>
      <c r="G179" s="53">
        <v>0</v>
      </c>
      <c r="H179" s="53">
        <v>0</v>
      </c>
      <c r="I179" s="72"/>
      <c r="J179" s="55"/>
      <c r="K179" s="55"/>
    </row>
    <row r="180" spans="1:11" x14ac:dyDescent="0.2">
      <c r="A180" s="46"/>
      <c r="B180" s="48"/>
      <c r="C180" s="49"/>
      <c r="D180" s="50"/>
      <c r="E180" s="51"/>
      <c r="F180" s="58" t="s">
        <v>4</v>
      </c>
      <c r="G180" s="53">
        <v>0</v>
      </c>
      <c r="H180" s="53">
        <v>0</v>
      </c>
      <c r="I180" s="54"/>
      <c r="J180" s="55"/>
      <c r="K180" s="55"/>
    </row>
    <row r="181" spans="1:11" x14ac:dyDescent="0.2">
      <c r="A181" s="46"/>
      <c r="B181" s="48"/>
      <c r="C181" s="59"/>
      <c r="D181" s="60"/>
      <c r="E181" s="60"/>
      <c r="F181" s="61" t="s">
        <v>3</v>
      </c>
      <c r="G181" s="62">
        <f>SUM(G178:G180)</f>
        <v>0</v>
      </c>
      <c r="H181" s="62">
        <f>SUM(H178:H180)</f>
        <v>0</v>
      </c>
      <c r="I181" s="63"/>
      <c r="J181" s="61"/>
      <c r="K181" s="61"/>
    </row>
    <row r="182" spans="1:11" ht="24" x14ac:dyDescent="0.2">
      <c r="A182" s="80"/>
      <c r="B182" s="48">
        <v>4</v>
      </c>
      <c r="C182" s="49" t="s">
        <v>147</v>
      </c>
      <c r="D182" s="50" t="s">
        <v>157</v>
      </c>
      <c r="E182" s="51" t="s">
        <v>163</v>
      </c>
      <c r="F182" s="52" t="s">
        <v>6</v>
      </c>
      <c r="G182" s="53">
        <v>0</v>
      </c>
      <c r="H182" s="53">
        <v>0</v>
      </c>
      <c r="I182" s="54" t="s">
        <v>148</v>
      </c>
      <c r="J182" s="55" t="s">
        <v>149</v>
      </c>
      <c r="K182" s="55">
        <v>148</v>
      </c>
    </row>
    <row r="183" spans="1:11" ht="24" x14ac:dyDescent="0.2">
      <c r="A183" s="46"/>
      <c r="B183" s="48"/>
      <c r="C183" s="49"/>
      <c r="D183" s="50"/>
      <c r="E183" s="51"/>
      <c r="F183" s="52" t="s">
        <v>5</v>
      </c>
      <c r="G183" s="53">
        <v>0</v>
      </c>
      <c r="H183" s="53">
        <v>0</v>
      </c>
      <c r="I183" s="54" t="s">
        <v>150</v>
      </c>
      <c r="J183" s="55" t="s">
        <v>144</v>
      </c>
      <c r="K183" s="55">
        <v>2</v>
      </c>
    </row>
    <row r="184" spans="1:11" x14ac:dyDescent="0.2">
      <c r="A184" s="46"/>
      <c r="B184" s="48"/>
      <c r="C184" s="49"/>
      <c r="D184" s="50"/>
      <c r="E184" s="51"/>
      <c r="F184" s="58" t="s">
        <v>4</v>
      </c>
      <c r="G184" s="53">
        <v>0</v>
      </c>
      <c r="H184" s="53">
        <v>0</v>
      </c>
      <c r="I184" s="54"/>
      <c r="J184" s="55"/>
      <c r="K184" s="55"/>
    </row>
    <row r="185" spans="1:11" x14ac:dyDescent="0.2">
      <c r="A185" s="46"/>
      <c r="B185" s="48"/>
      <c r="C185" s="59"/>
      <c r="D185" s="60"/>
      <c r="E185" s="60"/>
      <c r="F185" s="61" t="s">
        <v>3</v>
      </c>
      <c r="G185" s="62">
        <f>SUM(G182:G184)</f>
        <v>0</v>
      </c>
      <c r="H185" s="62">
        <f>SUM(H182:H184)</f>
        <v>0</v>
      </c>
      <c r="I185" s="63"/>
      <c r="J185" s="61"/>
      <c r="K185" s="61"/>
    </row>
    <row r="186" spans="1:11" ht="27" customHeight="1" x14ac:dyDescent="0.2">
      <c r="A186" s="80"/>
      <c r="B186" s="48">
        <v>5</v>
      </c>
      <c r="C186" s="49" t="s">
        <v>151</v>
      </c>
      <c r="D186" s="50" t="s">
        <v>157</v>
      </c>
      <c r="E186" s="51" t="s">
        <v>177</v>
      </c>
      <c r="F186" s="52" t="s">
        <v>6</v>
      </c>
      <c r="G186" s="53">
        <v>0</v>
      </c>
      <c r="H186" s="53">
        <v>0</v>
      </c>
      <c r="I186" s="54" t="s">
        <v>152</v>
      </c>
      <c r="J186" s="55" t="s">
        <v>105</v>
      </c>
      <c r="K186" s="55">
        <v>1</v>
      </c>
    </row>
    <row r="187" spans="1:11" ht="15" x14ac:dyDescent="0.2">
      <c r="A187" s="46"/>
      <c r="B187" s="48"/>
      <c r="C187" s="49"/>
      <c r="D187" s="50"/>
      <c r="E187" s="51"/>
      <c r="F187" s="52" t="s">
        <v>5</v>
      </c>
      <c r="G187" s="53">
        <v>0</v>
      </c>
      <c r="H187" s="53">
        <v>0</v>
      </c>
      <c r="I187" s="72"/>
      <c r="J187" s="55"/>
      <c r="K187" s="55"/>
    </row>
    <row r="188" spans="1:11" ht="23.25" customHeight="1" x14ac:dyDescent="0.2">
      <c r="A188" s="46"/>
      <c r="B188" s="48"/>
      <c r="C188" s="49"/>
      <c r="D188" s="50"/>
      <c r="E188" s="51"/>
      <c r="F188" s="58" t="s">
        <v>4</v>
      </c>
      <c r="G188" s="53">
        <v>0</v>
      </c>
      <c r="H188" s="53">
        <v>0</v>
      </c>
      <c r="I188" s="54"/>
      <c r="J188" s="55"/>
      <c r="K188" s="55"/>
    </row>
    <row r="189" spans="1:11" x14ac:dyDescent="0.2">
      <c r="A189" s="46"/>
      <c r="B189" s="48"/>
      <c r="C189" s="59"/>
      <c r="D189" s="60"/>
      <c r="E189" s="60"/>
      <c r="F189" s="61" t="s">
        <v>3</v>
      </c>
      <c r="G189" s="62">
        <f>SUM(G186:G188)</f>
        <v>0</v>
      </c>
      <c r="H189" s="62">
        <f>SUM(H186:H188)</f>
        <v>0</v>
      </c>
      <c r="I189" s="63"/>
      <c r="J189" s="61"/>
      <c r="K189" s="61"/>
    </row>
    <row r="190" spans="1:11" ht="24.75" customHeight="1" x14ac:dyDescent="0.2">
      <c r="A190" s="80"/>
      <c r="B190" s="48">
        <v>6</v>
      </c>
      <c r="C190" s="49" t="s">
        <v>153</v>
      </c>
      <c r="D190" s="50" t="s">
        <v>176</v>
      </c>
      <c r="E190" s="51" t="s">
        <v>177</v>
      </c>
      <c r="F190" s="52" t="s">
        <v>6</v>
      </c>
      <c r="G190" s="53">
        <v>1.3</v>
      </c>
      <c r="H190" s="53">
        <v>1.3</v>
      </c>
      <c r="I190" s="54" t="s">
        <v>154</v>
      </c>
      <c r="J190" s="55" t="s">
        <v>58</v>
      </c>
      <c r="K190" s="55">
        <v>1</v>
      </c>
    </row>
    <row r="191" spans="1:11" ht="15" x14ac:dyDescent="0.2">
      <c r="A191" s="46"/>
      <c r="B191" s="48"/>
      <c r="C191" s="49"/>
      <c r="D191" s="50"/>
      <c r="E191" s="51"/>
      <c r="F191" s="52" t="s">
        <v>5</v>
      </c>
      <c r="G191" s="53">
        <v>0</v>
      </c>
      <c r="H191" s="53">
        <v>0</v>
      </c>
      <c r="I191" s="72"/>
      <c r="J191" s="55"/>
      <c r="K191" s="55"/>
    </row>
    <row r="192" spans="1:11" ht="15" x14ac:dyDescent="0.2">
      <c r="A192" s="46"/>
      <c r="B192" s="48"/>
      <c r="C192" s="49"/>
      <c r="D192" s="50"/>
      <c r="E192" s="51"/>
      <c r="F192" s="58" t="s">
        <v>4</v>
      </c>
      <c r="G192" s="53">
        <v>0</v>
      </c>
      <c r="H192" s="53">
        <v>0</v>
      </c>
      <c r="I192" s="72"/>
      <c r="J192" s="55"/>
      <c r="K192" s="55"/>
    </row>
    <row r="193" spans="1:11" ht="21.75" customHeight="1" x14ac:dyDescent="0.2">
      <c r="A193" s="46"/>
      <c r="B193" s="48"/>
      <c r="C193" s="49"/>
      <c r="D193" s="50"/>
      <c r="E193" s="51"/>
      <c r="F193" s="58" t="s">
        <v>180</v>
      </c>
      <c r="G193" s="53">
        <v>4.7</v>
      </c>
      <c r="H193" s="53">
        <v>7.2</v>
      </c>
      <c r="I193" s="54"/>
      <c r="J193" s="55"/>
      <c r="K193" s="55"/>
    </row>
    <row r="194" spans="1:11" x14ac:dyDescent="0.2">
      <c r="A194" s="46"/>
      <c r="B194" s="48"/>
      <c r="C194" s="59"/>
      <c r="D194" s="60"/>
      <c r="E194" s="60"/>
      <c r="F194" s="61" t="s">
        <v>3</v>
      </c>
      <c r="G194" s="62">
        <f>SUM(G190:G193)</f>
        <v>6</v>
      </c>
      <c r="H194" s="62">
        <f>SUM(H190:H193)</f>
        <v>8.5</v>
      </c>
      <c r="I194" s="63"/>
      <c r="J194" s="61"/>
      <c r="K194" s="61"/>
    </row>
    <row r="195" spans="1:11" x14ac:dyDescent="0.2">
      <c r="A195" s="46"/>
      <c r="B195" s="68" t="s">
        <v>2</v>
      </c>
      <c r="C195" s="68"/>
      <c r="D195" s="68"/>
      <c r="E195" s="68"/>
      <c r="F195" s="68"/>
      <c r="G195" s="69">
        <f>+G173+G177+G181+G185+G189+G194</f>
        <v>37</v>
      </c>
      <c r="H195" s="69">
        <f>+H173+H177+H181+H185+H189+H194</f>
        <v>39.5</v>
      </c>
      <c r="I195" s="70"/>
      <c r="J195" s="71"/>
      <c r="K195" s="71"/>
    </row>
    <row r="196" spans="1:11" x14ac:dyDescent="0.2">
      <c r="A196" s="81" t="s">
        <v>1</v>
      </c>
      <c r="B196" s="81"/>
      <c r="C196" s="81"/>
      <c r="D196" s="81"/>
      <c r="E196" s="81"/>
      <c r="F196" s="81"/>
      <c r="G196" s="82">
        <f>+G195+G168+G162+G152+G57</f>
        <v>5465</v>
      </c>
      <c r="H196" s="82">
        <f>+H195+H168+H162+H152+H57</f>
        <v>5395.9</v>
      </c>
      <c r="I196" s="83"/>
      <c r="J196" s="83"/>
      <c r="K196" s="83"/>
    </row>
    <row r="197" spans="1:11" hidden="1" x14ac:dyDescent="0.2">
      <c r="C197" s="25"/>
    </row>
    <row r="198" spans="1:11" ht="13.5" hidden="1" thickBot="1" x14ac:dyDescent="0.25">
      <c r="C198" s="26"/>
    </row>
    <row r="199" spans="1:11" x14ac:dyDescent="0.2">
      <c r="C199" s="14" t="s">
        <v>0</v>
      </c>
    </row>
    <row r="200" spans="1:11" x14ac:dyDescent="0.2">
      <c r="C200" s="14" t="s">
        <v>239</v>
      </c>
    </row>
  </sheetData>
  <mergeCells count="161">
    <mergeCell ref="I10:K10"/>
    <mergeCell ref="I11:I12"/>
    <mergeCell ref="J11:K11"/>
    <mergeCell ref="A6:K6"/>
    <mergeCell ref="A8:K8"/>
    <mergeCell ref="I9:K9"/>
    <mergeCell ref="A10:A12"/>
    <mergeCell ref="B10:B12"/>
    <mergeCell ref="C10:C12"/>
    <mergeCell ref="D10:D12"/>
    <mergeCell ref="E10:E12"/>
    <mergeCell ref="F10:F12"/>
    <mergeCell ref="G10:G12"/>
    <mergeCell ref="H10:H12"/>
    <mergeCell ref="A7:I7"/>
    <mergeCell ref="C21:C23"/>
    <mergeCell ref="D21:D23"/>
    <mergeCell ref="E21:E23"/>
    <mergeCell ref="C25:C27"/>
    <mergeCell ref="D25:D27"/>
    <mergeCell ref="E25:E27"/>
    <mergeCell ref="A13:K13"/>
    <mergeCell ref="A15:K15"/>
    <mergeCell ref="B16:K16"/>
    <mergeCell ref="C17:C19"/>
    <mergeCell ref="D17:D19"/>
    <mergeCell ref="E17:E19"/>
    <mergeCell ref="A14:K14"/>
    <mergeCell ref="C29:C31"/>
    <mergeCell ref="D29:D31"/>
    <mergeCell ref="E29:E31"/>
    <mergeCell ref="B57:F57"/>
    <mergeCell ref="B58:K58"/>
    <mergeCell ref="C33:C35"/>
    <mergeCell ref="D33:D35"/>
    <mergeCell ref="C37:C39"/>
    <mergeCell ref="D37:D39"/>
    <mergeCell ref="E33:E35"/>
    <mergeCell ref="E37:E39"/>
    <mergeCell ref="C41:C47"/>
    <mergeCell ref="D41:D47"/>
    <mergeCell ref="E41:E47"/>
    <mergeCell ref="C49:C51"/>
    <mergeCell ref="D49:D51"/>
    <mergeCell ref="C53:C55"/>
    <mergeCell ref="D53:D55"/>
    <mergeCell ref="A107:A108"/>
    <mergeCell ref="B107:B108"/>
    <mergeCell ref="F107:F108"/>
    <mergeCell ref="G107:G108"/>
    <mergeCell ref="H107:H108"/>
    <mergeCell ref="I107:I108"/>
    <mergeCell ref="J107:J108"/>
    <mergeCell ref="E63:E65"/>
    <mergeCell ref="C67:C69"/>
    <mergeCell ref="E75:E77"/>
    <mergeCell ref="C79:C81"/>
    <mergeCell ref="D79:D81"/>
    <mergeCell ref="E79:E81"/>
    <mergeCell ref="C99:C101"/>
    <mergeCell ref="D99:D101"/>
    <mergeCell ref="E99:E101"/>
    <mergeCell ref="C103:C105"/>
    <mergeCell ref="D103:D105"/>
    <mergeCell ref="E103:E105"/>
    <mergeCell ref="C91:C93"/>
    <mergeCell ref="D91:D93"/>
    <mergeCell ref="E91:E93"/>
    <mergeCell ref="C95:C97"/>
    <mergeCell ref="D95:D97"/>
    <mergeCell ref="B152:F152"/>
    <mergeCell ref="B153:K153"/>
    <mergeCell ref="C154:C156"/>
    <mergeCell ref="D154:D156"/>
    <mergeCell ref="E154:E156"/>
    <mergeCell ref="K107:K108"/>
    <mergeCell ref="C59:C61"/>
    <mergeCell ref="D59:D61"/>
    <mergeCell ref="E59:E61"/>
    <mergeCell ref="D67:D69"/>
    <mergeCell ref="E67:E69"/>
    <mergeCell ref="C71:C73"/>
    <mergeCell ref="D71:D73"/>
    <mergeCell ref="E71:E73"/>
    <mergeCell ref="C63:C65"/>
    <mergeCell ref="D63:D65"/>
    <mergeCell ref="C83:C85"/>
    <mergeCell ref="D83:D85"/>
    <mergeCell ref="E83:E85"/>
    <mergeCell ref="C87:C89"/>
    <mergeCell ref="D87:D89"/>
    <mergeCell ref="E87:E89"/>
    <mergeCell ref="C75:C77"/>
    <mergeCell ref="D75:D77"/>
    <mergeCell ref="D164:D166"/>
    <mergeCell ref="E164:E166"/>
    <mergeCell ref="B168:F168"/>
    <mergeCell ref="B169:K169"/>
    <mergeCell ref="C158:C160"/>
    <mergeCell ref="D158:D160"/>
    <mergeCell ref="E158:E160"/>
    <mergeCell ref="B162:F162"/>
    <mergeCell ref="B163:K163"/>
    <mergeCell ref="B195:F195"/>
    <mergeCell ref="A196:F196"/>
    <mergeCell ref="C197:C198"/>
    <mergeCell ref="E49:E51"/>
    <mergeCell ref="E53:E55"/>
    <mergeCell ref="C186:C188"/>
    <mergeCell ref="D186:D188"/>
    <mergeCell ref="E186:E188"/>
    <mergeCell ref="C190:C193"/>
    <mergeCell ref="D190:D193"/>
    <mergeCell ref="E190:E193"/>
    <mergeCell ref="C178:C180"/>
    <mergeCell ref="D178:D180"/>
    <mergeCell ref="E178:E180"/>
    <mergeCell ref="C182:C184"/>
    <mergeCell ref="D182:D184"/>
    <mergeCell ref="E182:E184"/>
    <mergeCell ref="C170:C172"/>
    <mergeCell ref="D170:D172"/>
    <mergeCell ref="E170:E172"/>
    <mergeCell ref="C174:C176"/>
    <mergeCell ref="D174:D176"/>
    <mergeCell ref="E174:E176"/>
    <mergeCell ref="C164:C166"/>
    <mergeCell ref="E95:E97"/>
    <mergeCell ref="C116:C118"/>
    <mergeCell ref="D116:D118"/>
    <mergeCell ref="E116:E118"/>
    <mergeCell ref="C120:C122"/>
    <mergeCell ref="D120:D122"/>
    <mergeCell ref="E120:E122"/>
    <mergeCell ref="C107:C110"/>
    <mergeCell ref="D107:D110"/>
    <mergeCell ref="E107:E110"/>
    <mergeCell ref="C112:C114"/>
    <mergeCell ref="D112:D114"/>
    <mergeCell ref="E112:E114"/>
    <mergeCell ref="C132:C134"/>
    <mergeCell ref="D132:D134"/>
    <mergeCell ref="E132:E134"/>
    <mergeCell ref="C136:C138"/>
    <mergeCell ref="D136:D138"/>
    <mergeCell ref="E136:E138"/>
    <mergeCell ref="C124:C126"/>
    <mergeCell ref="D124:D126"/>
    <mergeCell ref="E124:E126"/>
    <mergeCell ref="C128:C130"/>
    <mergeCell ref="D128:D130"/>
    <mergeCell ref="E128:E130"/>
    <mergeCell ref="C148:C150"/>
    <mergeCell ref="D148:D150"/>
    <mergeCell ref="E148:E150"/>
    <mergeCell ref="C140:C142"/>
    <mergeCell ref="D140:D142"/>
    <mergeCell ref="E140:E142"/>
    <mergeCell ref="C144:C146"/>
    <mergeCell ref="D144:D146"/>
    <mergeCell ref="E144:E146"/>
  </mergeCells>
  <pageMargins left="0.25" right="0.25" top="0.75" bottom="0.75" header="0.3" footer="0.3"/>
  <pageSetup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AEFD-AABD-4B8A-B2DB-EA0D8EBD76A5}">
  <sheetPr>
    <pageSetUpPr fitToPage="1"/>
  </sheetPr>
  <dimension ref="A1:K28"/>
  <sheetViews>
    <sheetView workbookViewId="0"/>
  </sheetViews>
  <sheetFormatPr defaultRowHeight="12.75" x14ac:dyDescent="0.2"/>
  <cols>
    <col min="1" max="2" width="4.140625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ht="15.75" x14ac:dyDescent="0.2">
      <c r="A1" s="2"/>
      <c r="B1" s="2"/>
      <c r="C1" s="11"/>
      <c r="D1" s="11"/>
      <c r="E1" s="12"/>
      <c r="F1" s="11"/>
      <c r="G1" s="12"/>
      <c r="H1" s="11"/>
      <c r="I1" s="11" t="s">
        <v>18</v>
      </c>
      <c r="J1" s="1"/>
    </row>
    <row r="2" spans="1:11" ht="15.75" x14ac:dyDescent="0.2">
      <c r="A2" s="2"/>
      <c r="B2" s="2"/>
      <c r="C2" s="11"/>
      <c r="D2" s="11"/>
      <c r="E2" s="12"/>
      <c r="F2" s="11"/>
      <c r="G2" s="12"/>
      <c r="H2" s="11"/>
      <c r="I2" s="11" t="s">
        <v>19</v>
      </c>
      <c r="J2" s="1"/>
    </row>
    <row r="3" spans="1:11" ht="15.75" x14ac:dyDescent="0.2">
      <c r="A3" s="2"/>
      <c r="B3" s="2"/>
      <c r="C3" s="11"/>
      <c r="D3" s="11"/>
      <c r="E3" s="12"/>
      <c r="F3" s="11"/>
      <c r="G3" s="12"/>
      <c r="H3" s="11"/>
      <c r="I3" s="11" t="s">
        <v>14</v>
      </c>
      <c r="J3" s="1"/>
    </row>
    <row r="4" spans="1:11" ht="15.75" x14ac:dyDescent="0.2">
      <c r="A4" s="2"/>
      <c r="B4" s="2"/>
      <c r="C4" s="18"/>
      <c r="D4" s="20"/>
      <c r="E4" s="12"/>
      <c r="F4" s="12"/>
      <c r="G4" s="12"/>
      <c r="H4" s="12"/>
      <c r="I4" s="1"/>
      <c r="J4" s="1"/>
    </row>
    <row r="5" spans="1:11" ht="15.75" x14ac:dyDescent="0.2">
      <c r="A5" s="2"/>
      <c r="B5" s="2"/>
      <c r="C5" s="18"/>
      <c r="D5" s="20"/>
      <c r="E5" s="12"/>
      <c r="F5" s="12"/>
      <c r="G5" s="12"/>
      <c r="H5" s="12"/>
      <c r="I5" s="1"/>
      <c r="J5" s="1"/>
    </row>
    <row r="6" spans="1:11" ht="15.75" x14ac:dyDescent="0.2">
      <c r="A6" s="27"/>
      <c r="B6" s="27"/>
      <c r="C6" s="30"/>
      <c r="D6" s="31"/>
      <c r="E6" s="31"/>
      <c r="F6" s="12"/>
      <c r="G6" s="12"/>
      <c r="H6" s="12"/>
      <c r="I6" s="1"/>
      <c r="J6" s="1"/>
    </row>
    <row r="7" spans="1:11" ht="39.7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28"/>
    </row>
    <row r="8" spans="1:11" ht="15.75" x14ac:dyDescent="0.2">
      <c r="A8" s="8"/>
      <c r="B8" s="8"/>
      <c r="C8" s="21"/>
      <c r="D8" s="21"/>
      <c r="E8" s="21"/>
      <c r="F8" s="12"/>
      <c r="G8" s="12"/>
      <c r="H8" s="12"/>
      <c r="I8" s="1"/>
      <c r="J8" s="1"/>
    </row>
    <row r="9" spans="1:11" ht="15.75" x14ac:dyDescent="0.2">
      <c r="A9" s="29"/>
      <c r="B9" s="29"/>
      <c r="C9" s="19"/>
      <c r="D9" s="19"/>
      <c r="E9" s="22"/>
      <c r="F9" s="23"/>
      <c r="G9" s="23"/>
      <c r="H9" s="23"/>
      <c r="I9" s="3"/>
      <c r="J9" s="3" t="s">
        <v>13</v>
      </c>
    </row>
    <row r="10" spans="1:11" x14ac:dyDescent="0.2">
      <c r="A10" s="88" t="s">
        <v>12</v>
      </c>
      <c r="B10" s="88" t="s">
        <v>11</v>
      </c>
      <c r="C10" s="89" t="s">
        <v>8</v>
      </c>
      <c r="D10" s="90" t="s">
        <v>10</v>
      </c>
      <c r="E10" s="90" t="s">
        <v>17</v>
      </c>
      <c r="F10" s="90" t="s">
        <v>9</v>
      </c>
      <c r="G10" s="91" t="s">
        <v>155</v>
      </c>
      <c r="H10" s="91" t="s">
        <v>156</v>
      </c>
      <c r="I10" s="92" t="s">
        <v>15</v>
      </c>
      <c r="J10" s="92"/>
      <c r="K10" s="92"/>
    </row>
    <row r="11" spans="1:11" x14ac:dyDescent="0.2">
      <c r="A11" s="88"/>
      <c r="B11" s="88"/>
      <c r="C11" s="89"/>
      <c r="D11" s="90"/>
      <c r="E11" s="90"/>
      <c r="F11" s="90"/>
      <c r="G11" s="91"/>
      <c r="H11" s="91"/>
      <c r="I11" s="92" t="s">
        <v>16</v>
      </c>
      <c r="J11" s="39" t="s">
        <v>574</v>
      </c>
      <c r="K11" s="39"/>
    </row>
    <row r="12" spans="1:11" ht="85.5" customHeight="1" x14ac:dyDescent="0.2">
      <c r="A12" s="88"/>
      <c r="B12" s="88"/>
      <c r="C12" s="89"/>
      <c r="D12" s="90"/>
      <c r="E12" s="90"/>
      <c r="F12" s="90"/>
      <c r="G12" s="91"/>
      <c r="H12" s="91"/>
      <c r="I12" s="92"/>
      <c r="J12" s="93" t="s">
        <v>572</v>
      </c>
      <c r="K12" s="134" t="s">
        <v>573</v>
      </c>
    </row>
    <row r="13" spans="1:11" x14ac:dyDescent="0.2">
      <c r="A13" s="104" t="s">
        <v>568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x14ac:dyDescent="0.2">
      <c r="A14" s="104" t="s">
        <v>363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</row>
    <row r="15" spans="1:11" x14ac:dyDescent="0.2">
      <c r="A15" s="105" t="s">
        <v>560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x14ac:dyDescent="0.2">
      <c r="A16" s="106">
        <v>1</v>
      </c>
      <c r="B16" s="107" t="s">
        <v>561</v>
      </c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 ht="24" x14ac:dyDescent="0.2">
      <c r="A17" s="108"/>
      <c r="B17" s="109">
        <v>4</v>
      </c>
      <c r="C17" s="110" t="s">
        <v>562</v>
      </c>
      <c r="D17" s="111" t="s">
        <v>157</v>
      </c>
      <c r="E17" s="112" t="s">
        <v>567</v>
      </c>
      <c r="F17" s="113" t="s">
        <v>6</v>
      </c>
      <c r="G17" s="114">
        <v>89.3</v>
      </c>
      <c r="H17" s="114">
        <v>84.6</v>
      </c>
      <c r="I17" s="115" t="s">
        <v>563</v>
      </c>
      <c r="J17" s="116">
        <v>1</v>
      </c>
      <c r="K17" s="116">
        <v>1</v>
      </c>
    </row>
    <row r="18" spans="1:11" ht="36" x14ac:dyDescent="0.2">
      <c r="A18" s="108"/>
      <c r="B18" s="109"/>
      <c r="C18" s="110"/>
      <c r="D18" s="111"/>
      <c r="E18" s="112"/>
      <c r="F18" s="113" t="s">
        <v>5</v>
      </c>
      <c r="G18" s="114">
        <v>0</v>
      </c>
      <c r="H18" s="114">
        <v>0</v>
      </c>
      <c r="I18" s="115" t="s">
        <v>564</v>
      </c>
      <c r="J18" s="116">
        <v>15</v>
      </c>
      <c r="K18" s="116">
        <v>15</v>
      </c>
    </row>
    <row r="19" spans="1:11" x14ac:dyDescent="0.2">
      <c r="A19" s="108"/>
      <c r="B19" s="109"/>
      <c r="C19" s="110"/>
      <c r="D19" s="111"/>
      <c r="E19" s="112"/>
      <c r="F19" s="117" t="s">
        <v>180</v>
      </c>
      <c r="G19" s="114">
        <v>10</v>
      </c>
      <c r="H19" s="114">
        <v>10</v>
      </c>
      <c r="I19" s="115"/>
      <c r="J19" s="118"/>
      <c r="K19" s="118"/>
    </row>
    <row r="20" spans="1:11" x14ac:dyDescent="0.2">
      <c r="A20" s="108"/>
      <c r="B20" s="109"/>
      <c r="C20" s="119"/>
      <c r="D20" s="120"/>
      <c r="E20" s="121"/>
      <c r="F20" s="122" t="s">
        <v>3</v>
      </c>
      <c r="G20" s="123">
        <f>SUM(G17:G19)</f>
        <v>99.3</v>
      </c>
      <c r="H20" s="123">
        <f>SUM(H17:H19)</f>
        <v>94.6</v>
      </c>
      <c r="I20" s="124"/>
      <c r="J20" s="122"/>
      <c r="K20" s="122"/>
    </row>
    <row r="21" spans="1:11" ht="24" x14ac:dyDescent="0.2">
      <c r="A21" s="108"/>
      <c r="B21" s="109">
        <v>10</v>
      </c>
      <c r="C21" s="110" t="s">
        <v>565</v>
      </c>
      <c r="D21" s="111" t="s">
        <v>157</v>
      </c>
      <c r="E21" s="112" t="s">
        <v>567</v>
      </c>
      <c r="F21" s="113" t="s">
        <v>6</v>
      </c>
      <c r="G21" s="114">
        <v>62.8</v>
      </c>
      <c r="H21" s="114">
        <v>53.3</v>
      </c>
      <c r="I21" s="115" t="s">
        <v>566</v>
      </c>
      <c r="J21" s="116">
        <v>1</v>
      </c>
      <c r="K21" s="116">
        <v>1</v>
      </c>
    </row>
    <row r="22" spans="1:11" x14ac:dyDescent="0.2">
      <c r="A22" s="108"/>
      <c r="B22" s="109"/>
      <c r="C22" s="110"/>
      <c r="D22" s="111"/>
      <c r="E22" s="112"/>
      <c r="F22" s="113" t="s">
        <v>5</v>
      </c>
      <c r="G22" s="114">
        <v>0</v>
      </c>
      <c r="H22" s="114">
        <v>0</v>
      </c>
      <c r="I22" s="125"/>
      <c r="J22" s="118"/>
      <c r="K22" s="118"/>
    </row>
    <row r="23" spans="1:11" x14ac:dyDescent="0.2">
      <c r="A23" s="108"/>
      <c r="B23" s="109"/>
      <c r="C23" s="110"/>
      <c r="D23" s="111"/>
      <c r="E23" s="112"/>
      <c r="F23" s="117" t="s">
        <v>4</v>
      </c>
      <c r="G23" s="114">
        <v>0</v>
      </c>
      <c r="H23" s="114">
        <v>0</v>
      </c>
      <c r="I23" s="115"/>
      <c r="J23" s="118"/>
      <c r="K23" s="118"/>
    </row>
    <row r="24" spans="1:11" x14ac:dyDescent="0.2">
      <c r="A24" s="108"/>
      <c r="B24" s="109"/>
      <c r="C24" s="119"/>
      <c r="D24" s="120"/>
      <c r="E24" s="121"/>
      <c r="F24" s="122" t="s">
        <v>3</v>
      </c>
      <c r="G24" s="123">
        <f>SUM(G21:G23)</f>
        <v>62.8</v>
      </c>
      <c r="H24" s="123">
        <f>SUM(H21:H23)</f>
        <v>53.3</v>
      </c>
      <c r="I24" s="124"/>
      <c r="J24" s="122"/>
      <c r="K24" s="122"/>
    </row>
    <row r="25" spans="1:11" x14ac:dyDescent="0.2">
      <c r="A25" s="106"/>
      <c r="B25" s="126" t="s">
        <v>2</v>
      </c>
      <c r="C25" s="126"/>
      <c r="D25" s="126"/>
      <c r="E25" s="126"/>
      <c r="F25" s="126"/>
      <c r="G25" s="127">
        <f>+G20+G24</f>
        <v>162.1</v>
      </c>
      <c r="H25" s="127">
        <f>+H20+H24</f>
        <v>147.89999999999998</v>
      </c>
      <c r="I25" s="128"/>
      <c r="J25" s="129"/>
      <c r="K25" s="129"/>
    </row>
    <row r="26" spans="1:11" x14ac:dyDescent="0.2">
      <c r="A26" s="130" t="s">
        <v>1</v>
      </c>
      <c r="B26" s="130"/>
      <c r="C26" s="130"/>
      <c r="D26" s="130"/>
      <c r="E26" s="130"/>
      <c r="F26" s="130"/>
      <c r="G26" s="131">
        <f>+G25</f>
        <v>162.1</v>
      </c>
      <c r="H26" s="131">
        <f>+H25</f>
        <v>147.89999999999998</v>
      </c>
      <c r="I26" s="132"/>
      <c r="J26" s="132"/>
      <c r="K26" s="132"/>
    </row>
    <row r="27" spans="1:11" x14ac:dyDescent="0.2">
      <c r="C27" s="14" t="s">
        <v>0</v>
      </c>
    </row>
    <row r="28" spans="1:11" x14ac:dyDescent="0.2">
      <c r="C28" s="14" t="s">
        <v>239</v>
      </c>
    </row>
  </sheetData>
  <mergeCells count="27">
    <mergeCell ref="A14:K14"/>
    <mergeCell ref="A6:B6"/>
    <mergeCell ref="C6:E6"/>
    <mergeCell ref="A7:J7"/>
    <mergeCell ref="A9:B9"/>
    <mergeCell ref="A13:K13"/>
    <mergeCell ref="J11:K11"/>
    <mergeCell ref="G10:G12"/>
    <mergeCell ref="H10:H12"/>
    <mergeCell ref="I10:K10"/>
    <mergeCell ref="I11:I12"/>
    <mergeCell ref="B25:F25"/>
    <mergeCell ref="A26:F26"/>
    <mergeCell ref="A10:A12"/>
    <mergeCell ref="B10:B12"/>
    <mergeCell ref="C10:C12"/>
    <mergeCell ref="D10:D12"/>
    <mergeCell ref="E10:E12"/>
    <mergeCell ref="F10:F12"/>
    <mergeCell ref="B16:K16"/>
    <mergeCell ref="C17:C19"/>
    <mergeCell ref="D17:D19"/>
    <mergeCell ref="E17:E19"/>
    <mergeCell ref="C21:C23"/>
    <mergeCell ref="D21:D23"/>
    <mergeCell ref="E21:E23"/>
    <mergeCell ref="A15:K15"/>
  </mergeCells>
  <pageMargins left="0.25" right="0.25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6C5F-51EE-45DA-9F72-33537D2A66AF}">
  <sheetPr>
    <pageSetUpPr fitToPage="1"/>
  </sheetPr>
  <dimension ref="A1:K129"/>
  <sheetViews>
    <sheetView zoomScaleNormal="100" workbookViewId="0">
      <selection activeCell="I1" sqref="I1:I1048576"/>
    </sheetView>
  </sheetViews>
  <sheetFormatPr defaultRowHeight="12.75" x14ac:dyDescent="0.2"/>
  <cols>
    <col min="1" max="2" width="4.140625" style="35" customWidth="1"/>
    <col min="3" max="3" width="40.7109375" style="33" customWidth="1"/>
    <col min="4" max="4" width="5.85546875" style="33" customWidth="1"/>
    <col min="5" max="5" width="11.28515625" style="33" customWidth="1"/>
    <col min="6" max="6" width="7.7109375" style="33" customWidth="1"/>
    <col min="7" max="8" width="7.42578125" style="36" customWidth="1"/>
    <col min="9" max="9" width="42.140625" style="33" customWidth="1"/>
    <col min="10" max="11" width="8.7109375" style="33" customWidth="1"/>
    <col min="12" max="16384" width="9.140625" style="33"/>
  </cols>
  <sheetData>
    <row r="1" spans="1:11" s="1" customFormat="1" ht="15.75" x14ac:dyDescent="0.2">
      <c r="A1" s="2"/>
      <c r="B1" s="2"/>
      <c r="C1" s="2"/>
      <c r="E1" s="2"/>
      <c r="F1" s="10"/>
      <c r="G1" s="10"/>
      <c r="H1" s="11"/>
      <c r="I1" s="11" t="s">
        <v>18</v>
      </c>
      <c r="J1" s="5"/>
      <c r="K1" s="5"/>
    </row>
    <row r="2" spans="1:11" s="1" customFormat="1" ht="15.75" x14ac:dyDescent="0.2">
      <c r="A2" s="2"/>
      <c r="B2" s="2"/>
      <c r="C2" s="2"/>
      <c r="E2" s="2"/>
      <c r="F2" s="11"/>
      <c r="G2" s="11"/>
      <c r="H2" s="11"/>
      <c r="I2" s="11" t="s">
        <v>19</v>
      </c>
      <c r="J2" s="6"/>
      <c r="K2" s="6"/>
    </row>
    <row r="3" spans="1:11" s="1" customFormat="1" ht="15.75" x14ac:dyDescent="0.2">
      <c r="A3" s="2"/>
      <c r="B3" s="2"/>
      <c r="C3" s="2"/>
      <c r="E3" s="2"/>
      <c r="F3" s="11"/>
      <c r="G3" s="11"/>
      <c r="H3" s="11"/>
      <c r="I3" s="11" t="s">
        <v>14</v>
      </c>
      <c r="J3" s="6"/>
      <c r="K3" s="6"/>
    </row>
    <row r="4" spans="1:11" s="1" customFormat="1" ht="15.75" x14ac:dyDescent="0.2">
      <c r="A4" s="2"/>
      <c r="B4" s="2"/>
      <c r="C4" s="2"/>
      <c r="E4" s="2"/>
      <c r="F4" s="11"/>
      <c r="G4" s="11"/>
      <c r="H4" s="11"/>
      <c r="I4" s="6"/>
      <c r="J4" s="6"/>
      <c r="K4" s="5"/>
    </row>
    <row r="5" spans="1:11" s="1" customFormat="1" ht="15.75" x14ac:dyDescent="0.2">
      <c r="A5" s="2"/>
      <c r="B5" s="2"/>
      <c r="C5" s="2"/>
      <c r="E5" s="6"/>
      <c r="F5" s="11"/>
      <c r="G5" s="11"/>
      <c r="H5" s="11"/>
      <c r="I5" s="6"/>
      <c r="J5" s="6"/>
      <c r="K5" s="5"/>
    </row>
    <row r="6" spans="1:11" s="1" customFormat="1" ht="15.75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4"/>
    </row>
    <row r="7" spans="1:11" s="1" customFormat="1" ht="37.5" customHeight="1" x14ac:dyDescent="0.2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4"/>
    </row>
    <row r="8" spans="1:11" s="3" customFormat="1" ht="15.75" x14ac:dyDescent="0.2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1" s="1" customFormat="1" x14ac:dyDescent="0.2">
      <c r="A9" s="2"/>
      <c r="B9" s="2"/>
      <c r="C9" s="2"/>
      <c r="E9" s="2"/>
      <c r="F9" s="12"/>
      <c r="G9" s="12"/>
      <c r="H9" s="37" t="s">
        <v>13</v>
      </c>
      <c r="I9" s="37"/>
      <c r="J9" s="37"/>
    </row>
    <row r="10" spans="1:11" x14ac:dyDescent="0.2">
      <c r="A10" s="88" t="s">
        <v>12</v>
      </c>
      <c r="B10" s="88" t="s">
        <v>11</v>
      </c>
      <c r="C10" s="89" t="s">
        <v>8</v>
      </c>
      <c r="D10" s="90" t="s">
        <v>10</v>
      </c>
      <c r="E10" s="90" t="s">
        <v>17</v>
      </c>
      <c r="F10" s="90" t="s">
        <v>9</v>
      </c>
      <c r="G10" s="91" t="s">
        <v>155</v>
      </c>
      <c r="H10" s="91" t="s">
        <v>156</v>
      </c>
      <c r="I10" s="92" t="s">
        <v>15</v>
      </c>
      <c r="J10" s="92"/>
      <c r="K10" s="92"/>
    </row>
    <row r="11" spans="1:11" x14ac:dyDescent="0.2">
      <c r="A11" s="88"/>
      <c r="B11" s="88"/>
      <c r="C11" s="89"/>
      <c r="D11" s="90"/>
      <c r="E11" s="90"/>
      <c r="F11" s="90"/>
      <c r="G11" s="91"/>
      <c r="H11" s="91"/>
      <c r="I11" s="92" t="s">
        <v>16</v>
      </c>
      <c r="J11" s="39" t="s">
        <v>574</v>
      </c>
      <c r="K11" s="39"/>
    </row>
    <row r="12" spans="1:11" ht="85.5" customHeight="1" x14ac:dyDescent="0.2">
      <c r="A12" s="88"/>
      <c r="B12" s="88"/>
      <c r="C12" s="89"/>
      <c r="D12" s="90"/>
      <c r="E12" s="90"/>
      <c r="F12" s="90"/>
      <c r="G12" s="91"/>
      <c r="H12" s="91"/>
      <c r="I12" s="92"/>
      <c r="J12" s="93" t="s">
        <v>572</v>
      </c>
      <c r="K12" s="134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570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181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182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46"/>
      <c r="B17" s="48">
        <v>4</v>
      </c>
      <c r="C17" s="49" t="s">
        <v>183</v>
      </c>
      <c r="D17" s="50" t="s">
        <v>157</v>
      </c>
      <c r="E17" s="51" t="s">
        <v>168</v>
      </c>
      <c r="F17" s="52" t="s">
        <v>6</v>
      </c>
      <c r="G17" s="53">
        <v>27</v>
      </c>
      <c r="H17" s="53">
        <v>27</v>
      </c>
      <c r="I17" s="54" t="s">
        <v>184</v>
      </c>
      <c r="J17" s="55" t="s">
        <v>185</v>
      </c>
      <c r="K17" s="55">
        <v>33</v>
      </c>
    </row>
    <row r="18" spans="1:11" ht="15" x14ac:dyDescent="0.2">
      <c r="A18" s="46"/>
      <c r="B18" s="48"/>
      <c r="C18" s="49"/>
      <c r="D18" s="50"/>
      <c r="E18" s="51"/>
      <c r="F18" s="52" t="s">
        <v>5</v>
      </c>
      <c r="G18" s="53">
        <v>0</v>
      </c>
      <c r="H18" s="53">
        <v>0</v>
      </c>
      <c r="I18" s="72"/>
      <c r="J18" s="55"/>
      <c r="K18" s="55"/>
    </row>
    <row r="19" spans="1:11" x14ac:dyDescent="0.2">
      <c r="A19" s="46"/>
      <c r="B19" s="48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46"/>
      <c r="B20" s="48"/>
      <c r="C20" s="59"/>
      <c r="D20" s="87"/>
      <c r="E20" s="60"/>
      <c r="F20" s="61" t="s">
        <v>3</v>
      </c>
      <c r="G20" s="62">
        <f>SUM(G17:G19)</f>
        <v>27</v>
      </c>
      <c r="H20" s="62">
        <f>SUM(H17:H19)</f>
        <v>27</v>
      </c>
      <c r="I20" s="63"/>
      <c r="J20" s="61"/>
      <c r="K20" s="61"/>
    </row>
    <row r="21" spans="1:11" ht="24" x14ac:dyDescent="0.2">
      <c r="A21" s="46"/>
      <c r="B21" s="48">
        <v>5</v>
      </c>
      <c r="C21" s="49" t="s">
        <v>186</v>
      </c>
      <c r="D21" s="50" t="s">
        <v>157</v>
      </c>
      <c r="E21" s="51" t="s">
        <v>240</v>
      </c>
      <c r="F21" s="52" t="s">
        <v>6</v>
      </c>
      <c r="G21" s="53">
        <v>10</v>
      </c>
      <c r="H21" s="53">
        <v>10</v>
      </c>
      <c r="I21" s="54" t="s">
        <v>187</v>
      </c>
      <c r="J21" s="55" t="s">
        <v>58</v>
      </c>
      <c r="K21" s="55">
        <v>1</v>
      </c>
    </row>
    <row r="22" spans="1:11" ht="30" customHeight="1" x14ac:dyDescent="0.2">
      <c r="A22" s="46"/>
      <c r="B22" s="48"/>
      <c r="C22" s="49"/>
      <c r="D22" s="50"/>
      <c r="E22" s="51"/>
      <c r="F22" s="52" t="s">
        <v>5</v>
      </c>
      <c r="G22" s="53">
        <v>0</v>
      </c>
      <c r="H22" s="53">
        <v>0</v>
      </c>
      <c r="I22" s="56"/>
      <c r="J22" s="55"/>
      <c r="K22" s="55"/>
    </row>
    <row r="23" spans="1:11" ht="27.75" customHeight="1" x14ac:dyDescent="0.2">
      <c r="A23" s="46"/>
      <c r="B23" s="48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46"/>
      <c r="B24" s="48"/>
      <c r="C24" s="59"/>
      <c r="D24" s="87"/>
      <c r="E24" s="60"/>
      <c r="F24" s="61" t="s">
        <v>3</v>
      </c>
      <c r="G24" s="62">
        <f>SUM(G21:G23)</f>
        <v>10</v>
      </c>
      <c r="H24" s="62">
        <f>SUM(H21:H23)</f>
        <v>10</v>
      </c>
      <c r="I24" s="63"/>
      <c r="J24" s="61"/>
      <c r="K24" s="61"/>
    </row>
    <row r="25" spans="1:11" ht="24" x14ac:dyDescent="0.2">
      <c r="A25" s="46"/>
      <c r="B25" s="48">
        <v>6</v>
      </c>
      <c r="C25" s="49" t="s">
        <v>188</v>
      </c>
      <c r="D25" s="50" t="s">
        <v>157</v>
      </c>
      <c r="E25" s="51" t="s">
        <v>173</v>
      </c>
      <c r="F25" s="52" t="s">
        <v>6</v>
      </c>
      <c r="G25" s="53">
        <v>0</v>
      </c>
      <c r="H25" s="53">
        <v>0</v>
      </c>
      <c r="I25" s="54" t="s">
        <v>189</v>
      </c>
      <c r="J25" s="55" t="s">
        <v>190</v>
      </c>
      <c r="K25" s="55">
        <v>171</v>
      </c>
    </row>
    <row r="26" spans="1:11" x14ac:dyDescent="0.2">
      <c r="A26" s="46"/>
      <c r="B26" s="48"/>
      <c r="C26" s="49"/>
      <c r="D26" s="50"/>
      <c r="E26" s="51"/>
      <c r="F26" s="52" t="s">
        <v>5</v>
      </c>
      <c r="G26" s="53">
        <v>0</v>
      </c>
      <c r="H26" s="53">
        <v>0</v>
      </c>
      <c r="I26" s="56"/>
      <c r="J26" s="55"/>
      <c r="K26" s="55"/>
    </row>
    <row r="27" spans="1:11" x14ac:dyDescent="0.2">
      <c r="A27" s="46"/>
      <c r="B27" s="48"/>
      <c r="C27" s="49"/>
      <c r="D27" s="50"/>
      <c r="E27" s="51"/>
      <c r="F27" s="58" t="s">
        <v>4</v>
      </c>
      <c r="G27" s="53">
        <v>0</v>
      </c>
      <c r="H27" s="53">
        <v>0</v>
      </c>
      <c r="I27" s="54"/>
      <c r="J27" s="55"/>
      <c r="K27" s="55"/>
    </row>
    <row r="28" spans="1:11" x14ac:dyDescent="0.2">
      <c r="A28" s="46"/>
      <c r="B28" s="48"/>
      <c r="C28" s="59"/>
      <c r="D28" s="87"/>
      <c r="E28" s="60"/>
      <c r="F28" s="61" t="s">
        <v>3</v>
      </c>
      <c r="G28" s="62">
        <f>SUM(G25:G27)</f>
        <v>0</v>
      </c>
      <c r="H28" s="62">
        <f>SUM(H25:H27)</f>
        <v>0</v>
      </c>
      <c r="I28" s="63"/>
      <c r="J28" s="61"/>
      <c r="K28" s="61"/>
    </row>
    <row r="29" spans="1:11" ht="24" x14ac:dyDescent="0.2">
      <c r="A29" s="46"/>
      <c r="B29" s="48">
        <v>7</v>
      </c>
      <c r="C29" s="49" t="s">
        <v>191</v>
      </c>
      <c r="D29" s="50" t="s">
        <v>157</v>
      </c>
      <c r="E29" s="51" t="s">
        <v>168</v>
      </c>
      <c r="F29" s="52" t="s">
        <v>6</v>
      </c>
      <c r="G29" s="53">
        <v>0</v>
      </c>
      <c r="H29" s="53">
        <v>0</v>
      </c>
      <c r="I29" s="54" t="s">
        <v>192</v>
      </c>
      <c r="J29" s="55" t="s">
        <v>193</v>
      </c>
      <c r="K29" s="55">
        <v>37</v>
      </c>
    </row>
    <row r="30" spans="1:11" ht="36" x14ac:dyDescent="0.2">
      <c r="A30" s="46"/>
      <c r="B30" s="48"/>
      <c r="C30" s="49"/>
      <c r="D30" s="50"/>
      <c r="E30" s="51"/>
      <c r="F30" s="52" t="s">
        <v>5</v>
      </c>
      <c r="G30" s="53">
        <v>0</v>
      </c>
      <c r="H30" s="53">
        <v>0</v>
      </c>
      <c r="I30" s="54" t="s">
        <v>194</v>
      </c>
      <c r="J30" s="55" t="s">
        <v>195</v>
      </c>
      <c r="K30" s="55">
        <v>334</v>
      </c>
    </row>
    <row r="31" spans="1:11" x14ac:dyDescent="0.2">
      <c r="A31" s="46"/>
      <c r="B31" s="48"/>
      <c r="C31" s="49"/>
      <c r="D31" s="50"/>
      <c r="E31" s="51"/>
      <c r="F31" s="58" t="s">
        <v>4</v>
      </c>
      <c r="G31" s="53">
        <v>0</v>
      </c>
      <c r="H31" s="53">
        <v>0</v>
      </c>
      <c r="I31" s="54"/>
      <c r="J31" s="55"/>
      <c r="K31" s="55"/>
    </row>
    <row r="32" spans="1:11" x14ac:dyDescent="0.2">
      <c r="A32" s="46"/>
      <c r="B32" s="48"/>
      <c r="C32" s="59"/>
      <c r="D32" s="87"/>
      <c r="E32" s="60"/>
      <c r="F32" s="61" t="s">
        <v>3</v>
      </c>
      <c r="G32" s="62">
        <f>SUM(G29:G31)</f>
        <v>0</v>
      </c>
      <c r="H32" s="62">
        <f>SUM(H29:H31)</f>
        <v>0</v>
      </c>
      <c r="I32" s="63"/>
      <c r="J32" s="61"/>
      <c r="K32" s="61"/>
    </row>
    <row r="33" spans="1:11" x14ac:dyDescent="0.2">
      <c r="A33" s="46"/>
      <c r="B33" s="68" t="s">
        <v>2</v>
      </c>
      <c r="C33" s="68"/>
      <c r="D33" s="68"/>
      <c r="E33" s="68"/>
      <c r="F33" s="68"/>
      <c r="G33" s="69">
        <f>+G20+G24+G28+G32</f>
        <v>37</v>
      </c>
      <c r="H33" s="69">
        <f>+H20+H24+H28+H32</f>
        <v>37</v>
      </c>
      <c r="I33" s="70"/>
      <c r="J33" s="71"/>
      <c r="K33" s="71"/>
    </row>
    <row r="34" spans="1:11" x14ac:dyDescent="0.2">
      <c r="A34" s="46">
        <v>2</v>
      </c>
      <c r="B34" s="47" t="s">
        <v>196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24" x14ac:dyDescent="0.2">
      <c r="A35" s="46"/>
      <c r="B35" s="48">
        <v>3</v>
      </c>
      <c r="C35" s="49" t="s">
        <v>197</v>
      </c>
      <c r="D35" s="50" t="s">
        <v>157</v>
      </c>
      <c r="E35" s="51" t="s">
        <v>241</v>
      </c>
      <c r="F35" s="52" t="s">
        <v>6</v>
      </c>
      <c r="G35" s="53">
        <v>0</v>
      </c>
      <c r="H35" s="53">
        <v>0</v>
      </c>
      <c r="I35" s="54" t="s">
        <v>198</v>
      </c>
      <c r="J35" s="55" t="s">
        <v>58</v>
      </c>
      <c r="K35" s="55">
        <v>1</v>
      </c>
    </row>
    <row r="36" spans="1:11" ht="15" x14ac:dyDescent="0.2">
      <c r="A36" s="46"/>
      <c r="B36" s="48"/>
      <c r="C36" s="49"/>
      <c r="D36" s="50"/>
      <c r="E36" s="51"/>
      <c r="F36" s="52" t="s">
        <v>5</v>
      </c>
      <c r="G36" s="53">
        <v>0</v>
      </c>
      <c r="H36" s="53">
        <v>0</v>
      </c>
      <c r="I36" s="72"/>
      <c r="J36" s="55"/>
      <c r="K36" s="55"/>
    </row>
    <row r="37" spans="1:11" ht="15" x14ac:dyDescent="0.2">
      <c r="A37" s="46"/>
      <c r="B37" s="48"/>
      <c r="C37" s="49"/>
      <c r="D37" s="50"/>
      <c r="E37" s="51"/>
      <c r="F37" s="58" t="s">
        <v>4</v>
      </c>
      <c r="G37" s="53">
        <v>0</v>
      </c>
      <c r="H37" s="53">
        <v>0</v>
      </c>
      <c r="I37" s="72"/>
      <c r="J37" s="55"/>
      <c r="K37" s="55"/>
    </row>
    <row r="38" spans="1:11" x14ac:dyDescent="0.2">
      <c r="A38" s="46"/>
      <c r="B38" s="48"/>
      <c r="C38" s="49"/>
      <c r="D38" s="50"/>
      <c r="E38" s="51"/>
      <c r="F38" s="58" t="s">
        <v>180</v>
      </c>
      <c r="G38" s="53">
        <v>45.5</v>
      </c>
      <c r="H38" s="53">
        <v>45.5</v>
      </c>
      <c r="I38" s="54"/>
      <c r="J38" s="55"/>
      <c r="K38" s="55"/>
    </row>
    <row r="39" spans="1:11" x14ac:dyDescent="0.2">
      <c r="A39" s="46"/>
      <c r="B39" s="48"/>
      <c r="C39" s="59"/>
      <c r="D39" s="87"/>
      <c r="E39" s="60"/>
      <c r="F39" s="61" t="s">
        <v>3</v>
      </c>
      <c r="G39" s="62">
        <f>SUM(G35:G38)</f>
        <v>45.5</v>
      </c>
      <c r="H39" s="62">
        <f>SUM(H35:H38)</f>
        <v>45.5</v>
      </c>
      <c r="I39" s="63"/>
      <c r="J39" s="61"/>
      <c r="K39" s="61"/>
    </row>
    <row r="40" spans="1:11" x14ac:dyDescent="0.2">
      <c r="A40" s="64"/>
      <c r="B40" s="48">
        <v>4</v>
      </c>
      <c r="C40" s="49" t="s">
        <v>199</v>
      </c>
      <c r="D40" s="50" t="s">
        <v>157</v>
      </c>
      <c r="E40" s="51" t="s">
        <v>168</v>
      </c>
      <c r="F40" s="52" t="s">
        <v>6</v>
      </c>
      <c r="G40" s="53">
        <v>0</v>
      </c>
      <c r="H40" s="53">
        <v>0</v>
      </c>
      <c r="I40" s="54" t="s">
        <v>200</v>
      </c>
      <c r="J40" s="55" t="s">
        <v>201</v>
      </c>
      <c r="K40" s="55">
        <v>8</v>
      </c>
    </row>
    <row r="41" spans="1:11" ht="24" x14ac:dyDescent="0.2">
      <c r="A41" s="64"/>
      <c r="B41" s="48"/>
      <c r="C41" s="49"/>
      <c r="D41" s="50"/>
      <c r="E41" s="51"/>
      <c r="F41" s="52" t="s">
        <v>5</v>
      </c>
      <c r="G41" s="53">
        <v>0</v>
      </c>
      <c r="H41" s="53">
        <v>0</v>
      </c>
      <c r="I41" s="54" t="s">
        <v>202</v>
      </c>
      <c r="J41" s="55" t="s">
        <v>24</v>
      </c>
      <c r="K41" s="55">
        <v>100</v>
      </c>
    </row>
    <row r="42" spans="1:11" x14ac:dyDescent="0.2">
      <c r="A42" s="64"/>
      <c r="B42" s="48"/>
      <c r="C42" s="49"/>
      <c r="D42" s="50"/>
      <c r="E42" s="51"/>
      <c r="F42" s="52" t="s">
        <v>4</v>
      </c>
      <c r="G42" s="53">
        <v>98.3</v>
      </c>
      <c r="H42" s="53">
        <v>98.2</v>
      </c>
      <c r="I42" s="54"/>
      <c r="J42" s="55"/>
      <c r="K42" s="55"/>
    </row>
    <row r="43" spans="1:11" x14ac:dyDescent="0.2">
      <c r="A43" s="64"/>
      <c r="B43" s="48"/>
      <c r="C43" s="59"/>
      <c r="D43" s="87"/>
      <c r="E43" s="60"/>
      <c r="F43" s="61" t="s">
        <v>3</v>
      </c>
      <c r="G43" s="62">
        <f>SUM(G40:G42)</f>
        <v>98.3</v>
      </c>
      <c r="H43" s="62">
        <f>SUM(H40:H42)</f>
        <v>98.2</v>
      </c>
      <c r="I43" s="63"/>
      <c r="J43" s="61"/>
      <c r="K43" s="61"/>
    </row>
    <row r="44" spans="1:11" x14ac:dyDescent="0.2">
      <c r="A44" s="46"/>
      <c r="B44" s="68" t="s">
        <v>2</v>
      </c>
      <c r="C44" s="68"/>
      <c r="D44" s="68"/>
      <c r="E44" s="68"/>
      <c r="F44" s="68"/>
      <c r="G44" s="69">
        <f>+G39+G43</f>
        <v>143.80000000000001</v>
      </c>
      <c r="H44" s="69">
        <f>+H39+H43</f>
        <v>143.69999999999999</v>
      </c>
      <c r="I44" s="70"/>
      <c r="J44" s="71"/>
      <c r="K44" s="71"/>
    </row>
    <row r="45" spans="1:11" x14ac:dyDescent="0.2">
      <c r="A45" s="46">
        <v>1</v>
      </c>
      <c r="B45" s="47" t="s">
        <v>203</v>
      </c>
      <c r="C45" s="47"/>
      <c r="D45" s="47"/>
      <c r="E45" s="47"/>
      <c r="F45" s="47"/>
      <c r="G45" s="47"/>
      <c r="H45" s="47"/>
      <c r="I45" s="47"/>
      <c r="J45" s="47"/>
      <c r="K45" s="47"/>
    </row>
    <row r="46" spans="1:11" ht="28.5" customHeight="1" x14ac:dyDescent="0.2">
      <c r="A46" s="46">
        <v>1</v>
      </c>
      <c r="B46" s="48">
        <v>1</v>
      </c>
      <c r="C46" s="49" t="s">
        <v>204</v>
      </c>
      <c r="D46" s="50" t="s">
        <v>242</v>
      </c>
      <c r="E46" s="51" t="s">
        <v>243</v>
      </c>
      <c r="F46" s="52" t="s">
        <v>6</v>
      </c>
      <c r="G46" s="53">
        <v>4510.5</v>
      </c>
      <c r="H46" s="53">
        <v>344.5</v>
      </c>
      <c r="I46" s="54" t="s">
        <v>205</v>
      </c>
      <c r="J46" s="55" t="s">
        <v>206</v>
      </c>
      <c r="K46" s="55">
        <v>76</v>
      </c>
    </row>
    <row r="47" spans="1:11" ht="21" customHeight="1" x14ac:dyDescent="0.2">
      <c r="A47" s="46"/>
      <c r="B47" s="48"/>
      <c r="C47" s="49"/>
      <c r="D47" s="50"/>
      <c r="E47" s="51"/>
      <c r="F47" s="52" t="s">
        <v>5</v>
      </c>
      <c r="G47" s="53">
        <v>0</v>
      </c>
      <c r="H47" s="53">
        <v>0</v>
      </c>
      <c r="I47" s="54" t="s">
        <v>207</v>
      </c>
      <c r="J47" s="55" t="s">
        <v>208</v>
      </c>
      <c r="K47" s="55">
        <v>76</v>
      </c>
    </row>
    <row r="48" spans="1:11" ht="21" customHeight="1" x14ac:dyDescent="0.2">
      <c r="A48" s="46"/>
      <c r="B48" s="48"/>
      <c r="C48" s="49"/>
      <c r="D48" s="50"/>
      <c r="E48" s="51"/>
      <c r="F48" s="58" t="s">
        <v>4</v>
      </c>
      <c r="G48" s="53">
        <v>0</v>
      </c>
      <c r="H48" s="53">
        <v>0</v>
      </c>
      <c r="I48" s="54"/>
      <c r="J48" s="55"/>
      <c r="K48" s="55"/>
    </row>
    <row r="49" spans="1:11" ht="38.25" customHeight="1" x14ac:dyDescent="0.2">
      <c r="A49" s="46"/>
      <c r="B49" s="48"/>
      <c r="C49" s="49"/>
      <c r="D49" s="50"/>
      <c r="E49" s="51"/>
      <c r="F49" s="58" t="s">
        <v>180</v>
      </c>
      <c r="G49" s="53">
        <v>29.6</v>
      </c>
      <c r="H49" s="53">
        <v>4166</v>
      </c>
      <c r="I49" s="54"/>
      <c r="J49" s="55"/>
      <c r="K49" s="55"/>
    </row>
    <row r="50" spans="1:11" x14ac:dyDescent="0.2">
      <c r="A50" s="46"/>
      <c r="B50" s="48"/>
      <c r="C50" s="59"/>
      <c r="D50" s="87"/>
      <c r="E50" s="60"/>
      <c r="F50" s="61" t="s">
        <v>3</v>
      </c>
      <c r="G50" s="62">
        <f>SUM(G46:G49)</f>
        <v>4540.1000000000004</v>
      </c>
      <c r="H50" s="62">
        <f>SUM(H46:H49)</f>
        <v>4510.5</v>
      </c>
      <c r="I50" s="63"/>
      <c r="J50" s="61"/>
      <c r="K50" s="61"/>
    </row>
    <row r="51" spans="1:11" ht="43.5" customHeight="1" x14ac:dyDescent="0.2">
      <c r="A51" s="46"/>
      <c r="B51" s="48">
        <v>2</v>
      </c>
      <c r="C51" s="49" t="s">
        <v>209</v>
      </c>
      <c r="D51" s="50" t="s">
        <v>157</v>
      </c>
      <c r="E51" s="51" t="s">
        <v>243</v>
      </c>
      <c r="F51" s="52" t="s">
        <v>6</v>
      </c>
      <c r="G51" s="53">
        <v>0</v>
      </c>
      <c r="H51" s="53">
        <v>0</v>
      </c>
      <c r="I51" s="54" t="s">
        <v>198</v>
      </c>
      <c r="J51" s="55" t="s">
        <v>58</v>
      </c>
      <c r="K51" s="55">
        <v>7</v>
      </c>
    </row>
    <row r="52" spans="1:11" x14ac:dyDescent="0.2">
      <c r="A52" s="46"/>
      <c r="B52" s="48"/>
      <c r="C52" s="49"/>
      <c r="D52" s="50"/>
      <c r="E52" s="51"/>
      <c r="F52" s="52" t="s">
        <v>5</v>
      </c>
      <c r="G52" s="53">
        <v>0</v>
      </c>
      <c r="H52" s="53">
        <v>0</v>
      </c>
      <c r="I52" s="56"/>
      <c r="J52" s="55"/>
      <c r="K52" s="55"/>
    </row>
    <row r="53" spans="1:11" x14ac:dyDescent="0.2">
      <c r="A53" s="46"/>
      <c r="B53" s="48"/>
      <c r="C53" s="49"/>
      <c r="D53" s="50"/>
      <c r="E53" s="51"/>
      <c r="F53" s="58" t="s">
        <v>4</v>
      </c>
      <c r="G53" s="53">
        <v>14.8</v>
      </c>
      <c r="H53" s="53">
        <v>14.8</v>
      </c>
      <c r="I53" s="56"/>
      <c r="J53" s="55"/>
      <c r="K53" s="55"/>
    </row>
    <row r="54" spans="1:11" ht="38.25" customHeight="1" x14ac:dyDescent="0.2">
      <c r="A54" s="46"/>
      <c r="B54" s="48"/>
      <c r="C54" s="49"/>
      <c r="D54" s="50"/>
      <c r="E54" s="51"/>
      <c r="F54" s="58" t="s">
        <v>180</v>
      </c>
      <c r="G54" s="53">
        <v>137</v>
      </c>
      <c r="H54" s="53">
        <v>146.4</v>
      </c>
      <c r="I54" s="54"/>
      <c r="J54" s="55"/>
      <c r="K54" s="55"/>
    </row>
    <row r="55" spans="1:11" x14ac:dyDescent="0.2">
      <c r="A55" s="46"/>
      <c r="B55" s="48"/>
      <c r="C55" s="59"/>
      <c r="D55" s="87"/>
      <c r="E55" s="60"/>
      <c r="F55" s="61" t="s">
        <v>3</v>
      </c>
      <c r="G55" s="62">
        <f>SUM(G51:G54)</f>
        <v>151.80000000000001</v>
      </c>
      <c r="H55" s="62">
        <f>SUM(H51:H54)</f>
        <v>161.20000000000002</v>
      </c>
      <c r="I55" s="63"/>
      <c r="J55" s="61"/>
      <c r="K55" s="61"/>
    </row>
    <row r="56" spans="1:11" ht="43.5" customHeight="1" x14ac:dyDescent="0.2">
      <c r="A56" s="46"/>
      <c r="B56" s="48">
        <v>6</v>
      </c>
      <c r="C56" s="49" t="s">
        <v>210</v>
      </c>
      <c r="D56" s="50" t="s">
        <v>242</v>
      </c>
      <c r="E56" s="51" t="s">
        <v>243</v>
      </c>
      <c r="F56" s="52" t="s">
        <v>6</v>
      </c>
      <c r="G56" s="53">
        <v>8.6999999999999993</v>
      </c>
      <c r="H56" s="53">
        <v>8.6999999999999993</v>
      </c>
      <c r="I56" s="54" t="s">
        <v>211</v>
      </c>
      <c r="J56" s="55" t="s">
        <v>212</v>
      </c>
      <c r="K56" s="55">
        <v>0.2</v>
      </c>
    </row>
    <row r="57" spans="1:11" x14ac:dyDescent="0.2">
      <c r="A57" s="46"/>
      <c r="B57" s="48"/>
      <c r="C57" s="49"/>
      <c r="D57" s="50"/>
      <c r="E57" s="51"/>
      <c r="F57" s="52" t="s">
        <v>5</v>
      </c>
      <c r="G57" s="53">
        <v>0</v>
      </c>
      <c r="H57" s="53">
        <v>0</v>
      </c>
      <c r="I57" s="56"/>
      <c r="J57" s="55"/>
      <c r="K57" s="55"/>
    </row>
    <row r="58" spans="1:11" x14ac:dyDescent="0.2">
      <c r="A58" s="46"/>
      <c r="B58" s="48"/>
      <c r="C58" s="49"/>
      <c r="D58" s="50"/>
      <c r="E58" s="51"/>
      <c r="F58" s="58" t="s">
        <v>4</v>
      </c>
      <c r="G58" s="53">
        <v>0</v>
      </c>
      <c r="H58" s="53">
        <v>0</v>
      </c>
      <c r="I58" s="56"/>
      <c r="J58" s="55"/>
      <c r="K58" s="55"/>
    </row>
    <row r="59" spans="1:11" ht="28.5" customHeight="1" x14ac:dyDescent="0.2">
      <c r="A59" s="46"/>
      <c r="B59" s="48"/>
      <c r="C59" s="49"/>
      <c r="D59" s="50"/>
      <c r="E59" s="51"/>
      <c r="F59" s="58" t="s">
        <v>180</v>
      </c>
      <c r="G59" s="53">
        <v>101</v>
      </c>
      <c r="H59" s="53">
        <v>101</v>
      </c>
      <c r="I59" s="54"/>
      <c r="J59" s="55"/>
      <c r="K59" s="55"/>
    </row>
    <row r="60" spans="1:11" x14ac:dyDescent="0.2">
      <c r="A60" s="46"/>
      <c r="B60" s="48"/>
      <c r="C60" s="59"/>
      <c r="D60" s="87"/>
      <c r="E60" s="60"/>
      <c r="F60" s="61" t="s">
        <v>3</v>
      </c>
      <c r="G60" s="62">
        <f>SUM(G56:G59)</f>
        <v>109.7</v>
      </c>
      <c r="H60" s="62">
        <f>SUM(H56:H59)</f>
        <v>109.7</v>
      </c>
      <c r="I60" s="63"/>
      <c r="J60" s="61"/>
      <c r="K60" s="61"/>
    </row>
    <row r="61" spans="1:11" ht="24" x14ac:dyDescent="0.2">
      <c r="A61" s="46"/>
      <c r="B61" s="48">
        <v>7</v>
      </c>
      <c r="C61" s="49" t="s">
        <v>213</v>
      </c>
      <c r="D61" s="50" t="s">
        <v>157</v>
      </c>
      <c r="E61" s="51" t="s">
        <v>173</v>
      </c>
      <c r="F61" s="52" t="s">
        <v>6</v>
      </c>
      <c r="G61" s="53">
        <v>0</v>
      </c>
      <c r="H61" s="53">
        <v>0</v>
      </c>
      <c r="I61" s="54" t="s">
        <v>214</v>
      </c>
      <c r="J61" s="55" t="s">
        <v>105</v>
      </c>
      <c r="K61" s="55">
        <v>0</v>
      </c>
    </row>
    <row r="62" spans="1:11" x14ac:dyDescent="0.2">
      <c r="A62" s="46"/>
      <c r="B62" s="48"/>
      <c r="C62" s="49"/>
      <c r="D62" s="50"/>
      <c r="E62" s="51"/>
      <c r="F62" s="52" t="s">
        <v>5</v>
      </c>
      <c r="G62" s="53">
        <v>0</v>
      </c>
      <c r="H62" s="53">
        <v>0</v>
      </c>
      <c r="I62" s="56"/>
      <c r="J62" s="55"/>
      <c r="K62" s="55"/>
    </row>
    <row r="63" spans="1:11" x14ac:dyDescent="0.2">
      <c r="A63" s="46"/>
      <c r="B63" s="48"/>
      <c r="C63" s="49"/>
      <c r="D63" s="50"/>
      <c r="E63" s="51"/>
      <c r="F63" s="58" t="s">
        <v>4</v>
      </c>
      <c r="G63" s="53">
        <v>0</v>
      </c>
      <c r="H63" s="53">
        <v>0</v>
      </c>
      <c r="I63" s="54"/>
      <c r="J63" s="55"/>
      <c r="K63" s="55"/>
    </row>
    <row r="64" spans="1:11" x14ac:dyDescent="0.2">
      <c r="A64" s="46"/>
      <c r="B64" s="48"/>
      <c r="C64" s="59"/>
      <c r="D64" s="87"/>
      <c r="E64" s="60"/>
      <c r="F64" s="61" t="s">
        <v>3</v>
      </c>
      <c r="G64" s="62">
        <f>SUM(G61:G63)</f>
        <v>0</v>
      </c>
      <c r="H64" s="62">
        <f>SUM(H61:H63)</f>
        <v>0</v>
      </c>
      <c r="I64" s="63"/>
      <c r="J64" s="61"/>
      <c r="K64" s="61"/>
    </row>
    <row r="65" spans="1:11" x14ac:dyDescent="0.2">
      <c r="A65" s="46"/>
      <c r="B65" s="48">
        <v>9</v>
      </c>
      <c r="C65" s="49" t="s">
        <v>215</v>
      </c>
      <c r="D65" s="50" t="s">
        <v>157</v>
      </c>
      <c r="E65" s="51" t="s">
        <v>244</v>
      </c>
      <c r="F65" s="52" t="s">
        <v>6</v>
      </c>
      <c r="G65" s="53">
        <v>242.7</v>
      </c>
      <c r="H65" s="53">
        <v>242.7</v>
      </c>
      <c r="I65" s="54" t="s">
        <v>207</v>
      </c>
      <c r="J65" s="55" t="s">
        <v>24</v>
      </c>
      <c r="K65" s="55">
        <v>100</v>
      </c>
    </row>
    <row r="66" spans="1:11" ht="22.5" customHeight="1" x14ac:dyDescent="0.2">
      <c r="A66" s="46"/>
      <c r="B66" s="48"/>
      <c r="C66" s="49"/>
      <c r="D66" s="50"/>
      <c r="E66" s="51"/>
      <c r="F66" s="52" t="s">
        <v>5</v>
      </c>
      <c r="G66" s="53">
        <v>0</v>
      </c>
      <c r="H66" s="53">
        <v>0</v>
      </c>
      <c r="I66" s="56"/>
      <c r="J66" s="55"/>
      <c r="K66" s="55"/>
    </row>
    <row r="67" spans="1:11" x14ac:dyDescent="0.2">
      <c r="A67" s="46"/>
      <c r="B67" s="48"/>
      <c r="C67" s="49"/>
      <c r="D67" s="50"/>
      <c r="E67" s="51"/>
      <c r="F67" s="58" t="s">
        <v>4</v>
      </c>
      <c r="G67" s="53">
        <v>0</v>
      </c>
      <c r="H67" s="53">
        <v>0</v>
      </c>
      <c r="I67" s="54"/>
      <c r="J67" s="55"/>
      <c r="K67" s="55"/>
    </row>
    <row r="68" spans="1:11" x14ac:dyDescent="0.2">
      <c r="A68" s="46"/>
      <c r="B68" s="48"/>
      <c r="C68" s="59"/>
      <c r="D68" s="87"/>
      <c r="E68" s="60"/>
      <c r="F68" s="61" t="s">
        <v>3</v>
      </c>
      <c r="G68" s="62">
        <f>SUM(G65:G67)</f>
        <v>242.7</v>
      </c>
      <c r="H68" s="62">
        <f>SUM(H65:H67)</f>
        <v>242.7</v>
      </c>
      <c r="I68" s="63"/>
      <c r="J68" s="61"/>
      <c r="K68" s="61"/>
    </row>
    <row r="69" spans="1:11" ht="24" customHeight="1" x14ac:dyDescent="0.2">
      <c r="A69" s="46"/>
      <c r="B69" s="48">
        <v>10</v>
      </c>
      <c r="C69" s="49" t="s">
        <v>216</v>
      </c>
      <c r="D69" s="50" t="s">
        <v>157</v>
      </c>
      <c r="E69" s="51" t="s">
        <v>244</v>
      </c>
      <c r="F69" s="52" t="s">
        <v>6</v>
      </c>
      <c r="G69" s="53">
        <v>0</v>
      </c>
      <c r="H69" s="53">
        <v>0</v>
      </c>
      <c r="I69" s="54" t="s">
        <v>217</v>
      </c>
      <c r="J69" s="55" t="s">
        <v>24</v>
      </c>
      <c r="K69" s="55">
        <v>100</v>
      </c>
    </row>
    <row r="70" spans="1:11" x14ac:dyDescent="0.2">
      <c r="A70" s="46"/>
      <c r="B70" s="48"/>
      <c r="C70" s="49"/>
      <c r="D70" s="50"/>
      <c r="E70" s="51"/>
      <c r="F70" s="52" t="s">
        <v>5</v>
      </c>
      <c r="G70" s="53">
        <v>0</v>
      </c>
      <c r="H70" s="53">
        <v>0</v>
      </c>
      <c r="I70" s="56"/>
      <c r="J70" s="55"/>
      <c r="K70" s="55"/>
    </row>
    <row r="71" spans="1:11" x14ac:dyDescent="0.2">
      <c r="A71" s="46"/>
      <c r="B71" s="48"/>
      <c r="C71" s="49"/>
      <c r="D71" s="50"/>
      <c r="E71" s="51"/>
      <c r="F71" s="58" t="s">
        <v>4</v>
      </c>
      <c r="G71" s="53">
        <v>0</v>
      </c>
      <c r="H71" s="53">
        <v>0</v>
      </c>
      <c r="I71" s="56"/>
      <c r="J71" s="55"/>
      <c r="K71" s="55"/>
    </row>
    <row r="72" spans="1:11" x14ac:dyDescent="0.2">
      <c r="A72" s="46"/>
      <c r="B72" s="48"/>
      <c r="C72" s="49"/>
      <c r="D72" s="50"/>
      <c r="E72" s="51"/>
      <c r="F72" s="58" t="s">
        <v>180</v>
      </c>
      <c r="G72" s="53">
        <v>351.8</v>
      </c>
      <c r="H72" s="53">
        <v>351.8</v>
      </c>
      <c r="I72" s="54"/>
      <c r="J72" s="55"/>
      <c r="K72" s="55"/>
    </row>
    <row r="73" spans="1:11" x14ac:dyDescent="0.2">
      <c r="A73" s="46"/>
      <c r="B73" s="48"/>
      <c r="C73" s="59"/>
      <c r="D73" s="87"/>
      <c r="E73" s="60"/>
      <c r="F73" s="61" t="s">
        <v>3</v>
      </c>
      <c r="G73" s="62">
        <f>SUM(G69:G72)</f>
        <v>351.8</v>
      </c>
      <c r="H73" s="62">
        <f>SUM(H69:H72)</f>
        <v>351.8</v>
      </c>
      <c r="I73" s="63"/>
      <c r="J73" s="61"/>
      <c r="K73" s="61"/>
    </row>
    <row r="74" spans="1:11" ht="29.25" customHeight="1" x14ac:dyDescent="0.2">
      <c r="A74" s="46"/>
      <c r="B74" s="48">
        <v>11</v>
      </c>
      <c r="C74" s="49" t="s">
        <v>218</v>
      </c>
      <c r="D74" s="50" t="s">
        <v>242</v>
      </c>
      <c r="E74" s="51" t="s">
        <v>243</v>
      </c>
      <c r="F74" s="52" t="s">
        <v>6</v>
      </c>
      <c r="G74" s="53">
        <v>0</v>
      </c>
      <c r="H74" s="53">
        <v>0</v>
      </c>
      <c r="I74" s="54" t="s">
        <v>219</v>
      </c>
      <c r="J74" s="55" t="s">
        <v>220</v>
      </c>
      <c r="K74" s="55">
        <v>0</v>
      </c>
    </row>
    <row r="75" spans="1:11" ht="24" customHeight="1" x14ac:dyDescent="0.2">
      <c r="A75" s="46"/>
      <c r="B75" s="48"/>
      <c r="C75" s="49"/>
      <c r="D75" s="50"/>
      <c r="E75" s="51"/>
      <c r="F75" s="52" t="s">
        <v>5</v>
      </c>
      <c r="G75" s="53">
        <v>0</v>
      </c>
      <c r="H75" s="53">
        <v>0</v>
      </c>
      <c r="I75" s="56"/>
      <c r="J75" s="55"/>
      <c r="K75" s="55"/>
    </row>
    <row r="76" spans="1:11" ht="33.75" customHeight="1" x14ac:dyDescent="0.2">
      <c r="A76" s="46"/>
      <c r="B76" s="48"/>
      <c r="C76" s="49"/>
      <c r="D76" s="50"/>
      <c r="E76" s="51"/>
      <c r="F76" s="58" t="s">
        <v>4</v>
      </c>
      <c r="G76" s="53">
        <v>0</v>
      </c>
      <c r="H76" s="53">
        <v>0</v>
      </c>
      <c r="I76" s="54"/>
      <c r="J76" s="55"/>
      <c r="K76" s="55"/>
    </row>
    <row r="77" spans="1:11" x14ac:dyDescent="0.2">
      <c r="A77" s="46"/>
      <c r="B77" s="48"/>
      <c r="C77" s="59"/>
      <c r="D77" s="87"/>
      <c r="E77" s="60"/>
      <c r="F77" s="61" t="s">
        <v>3</v>
      </c>
      <c r="G77" s="62">
        <f>SUM(G74:G76)</f>
        <v>0</v>
      </c>
      <c r="H77" s="62">
        <f>SUM(H74:H76)</f>
        <v>0</v>
      </c>
      <c r="I77" s="63"/>
      <c r="J77" s="61"/>
      <c r="K77" s="61"/>
    </row>
    <row r="78" spans="1:11" ht="26.25" customHeight="1" x14ac:dyDescent="0.2">
      <c r="A78" s="46"/>
      <c r="B78" s="48">
        <v>12</v>
      </c>
      <c r="C78" s="49" t="s">
        <v>221</v>
      </c>
      <c r="D78" s="50" t="s">
        <v>242</v>
      </c>
      <c r="E78" s="51" t="s">
        <v>243</v>
      </c>
      <c r="F78" s="52" t="s">
        <v>6</v>
      </c>
      <c r="G78" s="53">
        <v>0</v>
      </c>
      <c r="H78" s="53">
        <v>0</v>
      </c>
      <c r="I78" s="54" t="s">
        <v>207</v>
      </c>
      <c r="J78" s="55" t="s">
        <v>49</v>
      </c>
      <c r="K78" s="55">
        <v>0</v>
      </c>
    </row>
    <row r="79" spans="1:11" ht="24.75" customHeight="1" x14ac:dyDescent="0.2">
      <c r="A79" s="46"/>
      <c r="B79" s="48"/>
      <c r="C79" s="49"/>
      <c r="D79" s="50"/>
      <c r="E79" s="51"/>
      <c r="F79" s="52" t="s">
        <v>5</v>
      </c>
      <c r="G79" s="53">
        <v>0</v>
      </c>
      <c r="H79" s="53">
        <v>0</v>
      </c>
      <c r="I79" s="56"/>
      <c r="J79" s="55"/>
      <c r="K79" s="55"/>
    </row>
    <row r="80" spans="1:11" ht="29.25" customHeight="1" x14ac:dyDescent="0.2">
      <c r="A80" s="46"/>
      <c r="B80" s="48"/>
      <c r="C80" s="49"/>
      <c r="D80" s="50"/>
      <c r="E80" s="51"/>
      <c r="F80" s="58" t="s">
        <v>4</v>
      </c>
      <c r="G80" s="53">
        <v>0</v>
      </c>
      <c r="H80" s="53">
        <v>0</v>
      </c>
      <c r="I80" s="54"/>
      <c r="J80" s="55"/>
      <c r="K80" s="55"/>
    </row>
    <row r="81" spans="1:11" x14ac:dyDescent="0.2">
      <c r="A81" s="46"/>
      <c r="B81" s="48"/>
      <c r="C81" s="59"/>
      <c r="D81" s="87"/>
      <c r="E81" s="60"/>
      <c r="F81" s="61" t="s">
        <v>3</v>
      </c>
      <c r="G81" s="62">
        <f>SUM(G78:G80)</f>
        <v>0</v>
      </c>
      <c r="H81" s="62">
        <f>SUM(H78:H80)</f>
        <v>0</v>
      </c>
      <c r="I81" s="63"/>
      <c r="J81" s="61"/>
      <c r="K81" s="61"/>
    </row>
    <row r="82" spans="1:11" ht="26.25" customHeight="1" x14ac:dyDescent="0.2">
      <c r="A82" s="46"/>
      <c r="B82" s="48">
        <v>13</v>
      </c>
      <c r="C82" s="49" t="s">
        <v>222</v>
      </c>
      <c r="D82" s="50" t="s">
        <v>242</v>
      </c>
      <c r="E82" s="51" t="s">
        <v>243</v>
      </c>
      <c r="F82" s="52" t="s">
        <v>6</v>
      </c>
      <c r="G82" s="53">
        <v>0</v>
      </c>
      <c r="H82" s="53">
        <v>0</v>
      </c>
      <c r="I82" s="54" t="s">
        <v>207</v>
      </c>
      <c r="J82" s="55" t="s">
        <v>49</v>
      </c>
      <c r="K82" s="55">
        <v>0</v>
      </c>
    </row>
    <row r="83" spans="1:11" ht="32.25" customHeight="1" x14ac:dyDescent="0.2">
      <c r="A83" s="46"/>
      <c r="B83" s="48"/>
      <c r="C83" s="49"/>
      <c r="D83" s="50"/>
      <c r="E83" s="51"/>
      <c r="F83" s="52" t="s">
        <v>5</v>
      </c>
      <c r="G83" s="53">
        <v>0</v>
      </c>
      <c r="H83" s="53">
        <v>0</v>
      </c>
      <c r="I83" s="56"/>
      <c r="J83" s="55"/>
      <c r="K83" s="55"/>
    </row>
    <row r="84" spans="1:11" ht="33" customHeight="1" x14ac:dyDescent="0.2">
      <c r="A84" s="46"/>
      <c r="B84" s="48"/>
      <c r="C84" s="49"/>
      <c r="D84" s="50"/>
      <c r="E84" s="51"/>
      <c r="F84" s="58" t="s">
        <v>4</v>
      </c>
      <c r="G84" s="53">
        <v>0</v>
      </c>
      <c r="H84" s="53">
        <v>0</v>
      </c>
      <c r="I84" s="54"/>
      <c r="J84" s="55"/>
      <c r="K84" s="55"/>
    </row>
    <row r="85" spans="1:11" x14ac:dyDescent="0.2">
      <c r="A85" s="46"/>
      <c r="B85" s="48"/>
      <c r="C85" s="59"/>
      <c r="D85" s="87"/>
      <c r="E85" s="60"/>
      <c r="F85" s="61" t="s">
        <v>3</v>
      </c>
      <c r="G85" s="62">
        <f>SUM(G82:G84)</f>
        <v>0</v>
      </c>
      <c r="H85" s="62">
        <f>SUM(H82:H84)</f>
        <v>0</v>
      </c>
      <c r="I85" s="63"/>
      <c r="J85" s="61"/>
      <c r="K85" s="61"/>
    </row>
    <row r="86" spans="1:11" ht="35.25" customHeight="1" x14ac:dyDescent="0.2">
      <c r="A86" s="46"/>
      <c r="B86" s="48">
        <v>14</v>
      </c>
      <c r="C86" s="49" t="s">
        <v>223</v>
      </c>
      <c r="D86" s="50" t="s">
        <v>242</v>
      </c>
      <c r="E86" s="51" t="s">
        <v>243</v>
      </c>
      <c r="F86" s="52" t="s">
        <v>6</v>
      </c>
      <c r="G86" s="53">
        <v>0</v>
      </c>
      <c r="H86" s="53">
        <v>0</v>
      </c>
      <c r="I86" s="54" t="s">
        <v>207</v>
      </c>
      <c r="J86" s="55" t="s">
        <v>49</v>
      </c>
      <c r="K86" s="55">
        <v>0</v>
      </c>
    </row>
    <row r="87" spans="1:11" ht="27" customHeight="1" x14ac:dyDescent="0.2">
      <c r="A87" s="46"/>
      <c r="B87" s="48"/>
      <c r="C87" s="49"/>
      <c r="D87" s="50"/>
      <c r="E87" s="51"/>
      <c r="F87" s="52" t="s">
        <v>5</v>
      </c>
      <c r="G87" s="53">
        <v>0</v>
      </c>
      <c r="H87" s="53">
        <v>0</v>
      </c>
      <c r="I87" s="56"/>
      <c r="J87" s="55"/>
      <c r="K87" s="55"/>
    </row>
    <row r="88" spans="1:11" ht="25.5" customHeight="1" x14ac:dyDescent="0.2">
      <c r="A88" s="46"/>
      <c r="B88" s="48"/>
      <c r="C88" s="49"/>
      <c r="D88" s="50"/>
      <c r="E88" s="51"/>
      <c r="F88" s="58" t="s">
        <v>4</v>
      </c>
      <c r="G88" s="53">
        <v>0</v>
      </c>
      <c r="H88" s="53">
        <v>0</v>
      </c>
      <c r="I88" s="54"/>
      <c r="J88" s="55"/>
      <c r="K88" s="55"/>
    </row>
    <row r="89" spans="1:11" x14ac:dyDescent="0.2">
      <c r="A89" s="46"/>
      <c r="B89" s="48"/>
      <c r="C89" s="59"/>
      <c r="D89" s="87"/>
      <c r="E89" s="60"/>
      <c r="F89" s="61" t="s">
        <v>3</v>
      </c>
      <c r="G89" s="62">
        <f>SUM(G86:G88)</f>
        <v>0</v>
      </c>
      <c r="H89" s="62">
        <f>SUM(H86:H88)</f>
        <v>0</v>
      </c>
      <c r="I89" s="63"/>
      <c r="J89" s="61"/>
      <c r="K89" s="61"/>
    </row>
    <row r="90" spans="1:11" ht="27" customHeight="1" x14ac:dyDescent="0.2">
      <c r="A90" s="46"/>
      <c r="B90" s="48">
        <v>15</v>
      </c>
      <c r="C90" s="49" t="s">
        <v>224</v>
      </c>
      <c r="D90" s="50" t="s">
        <v>242</v>
      </c>
      <c r="E90" s="51" t="s">
        <v>243</v>
      </c>
      <c r="F90" s="52" t="s">
        <v>6</v>
      </c>
      <c r="G90" s="53">
        <v>0</v>
      </c>
      <c r="H90" s="53">
        <v>0</v>
      </c>
      <c r="I90" s="54" t="s">
        <v>207</v>
      </c>
      <c r="J90" s="55" t="s">
        <v>225</v>
      </c>
      <c r="K90" s="55">
        <v>3</v>
      </c>
    </row>
    <row r="91" spans="1:11" ht="25.5" customHeight="1" x14ac:dyDescent="0.2">
      <c r="A91" s="46"/>
      <c r="B91" s="48"/>
      <c r="C91" s="49"/>
      <c r="D91" s="50"/>
      <c r="E91" s="51"/>
      <c r="F91" s="52" t="s">
        <v>5</v>
      </c>
      <c r="G91" s="53">
        <v>0</v>
      </c>
      <c r="H91" s="53">
        <v>0</v>
      </c>
      <c r="I91" s="56"/>
      <c r="J91" s="55"/>
      <c r="K91" s="55"/>
    </row>
    <row r="92" spans="1:11" ht="25.5" customHeight="1" x14ac:dyDescent="0.2">
      <c r="A92" s="46"/>
      <c r="B92" s="48"/>
      <c r="C92" s="49"/>
      <c r="D92" s="50"/>
      <c r="E92" s="51"/>
      <c r="F92" s="58" t="s">
        <v>4</v>
      </c>
      <c r="G92" s="53">
        <v>0</v>
      </c>
      <c r="H92" s="53">
        <v>0</v>
      </c>
      <c r="I92" s="54"/>
      <c r="J92" s="55"/>
      <c r="K92" s="55"/>
    </row>
    <row r="93" spans="1:11" x14ac:dyDescent="0.2">
      <c r="A93" s="46"/>
      <c r="B93" s="48"/>
      <c r="C93" s="59"/>
      <c r="D93" s="87"/>
      <c r="E93" s="60"/>
      <c r="F93" s="61" t="s">
        <v>3</v>
      </c>
      <c r="G93" s="62">
        <f>SUM(G90:G92)</f>
        <v>0</v>
      </c>
      <c r="H93" s="62">
        <f>SUM(H90:H92)</f>
        <v>0</v>
      </c>
      <c r="I93" s="63"/>
      <c r="J93" s="61"/>
      <c r="K93" s="61"/>
    </row>
    <row r="94" spans="1:11" x14ac:dyDescent="0.2">
      <c r="A94" s="46"/>
      <c r="B94" s="48">
        <v>16</v>
      </c>
      <c r="C94" s="49" t="s">
        <v>226</v>
      </c>
      <c r="D94" s="50" t="s">
        <v>176</v>
      </c>
      <c r="E94" s="51" t="s">
        <v>244</v>
      </c>
      <c r="F94" s="52" t="s">
        <v>6</v>
      </c>
      <c r="G94" s="53">
        <v>24</v>
      </c>
      <c r="H94" s="53">
        <v>24</v>
      </c>
      <c r="I94" s="54" t="s">
        <v>207</v>
      </c>
      <c r="J94" s="55" t="s">
        <v>208</v>
      </c>
      <c r="K94" s="55">
        <v>60</v>
      </c>
    </row>
    <row r="95" spans="1:11" x14ac:dyDescent="0.2">
      <c r="A95" s="46"/>
      <c r="B95" s="48"/>
      <c r="C95" s="49"/>
      <c r="D95" s="50"/>
      <c r="E95" s="51"/>
      <c r="F95" s="52" t="s">
        <v>5</v>
      </c>
      <c r="G95" s="53">
        <v>0</v>
      </c>
      <c r="H95" s="53">
        <v>0</v>
      </c>
      <c r="I95" s="56"/>
      <c r="J95" s="55"/>
      <c r="K95" s="55"/>
    </row>
    <row r="96" spans="1:11" x14ac:dyDescent="0.2">
      <c r="A96" s="46"/>
      <c r="B96" s="48"/>
      <c r="C96" s="49"/>
      <c r="D96" s="50"/>
      <c r="E96" s="51"/>
      <c r="F96" s="58" t="s">
        <v>4</v>
      </c>
      <c r="G96" s="53">
        <v>0</v>
      </c>
      <c r="H96" s="53">
        <v>0</v>
      </c>
      <c r="I96" s="54"/>
      <c r="J96" s="55"/>
      <c r="K96" s="55"/>
    </row>
    <row r="97" spans="1:11" x14ac:dyDescent="0.2">
      <c r="A97" s="46"/>
      <c r="B97" s="48"/>
      <c r="C97" s="59"/>
      <c r="D97" s="87"/>
      <c r="E97" s="60"/>
      <c r="F97" s="61" t="s">
        <v>3</v>
      </c>
      <c r="G97" s="62">
        <f>SUM(G94:G96)</f>
        <v>24</v>
      </c>
      <c r="H97" s="62">
        <f>SUM(H94:H96)</f>
        <v>24</v>
      </c>
      <c r="I97" s="63"/>
      <c r="J97" s="61"/>
      <c r="K97" s="61"/>
    </row>
    <row r="98" spans="1:11" ht="36" x14ac:dyDescent="0.2">
      <c r="A98" s="46"/>
      <c r="B98" s="48">
        <v>17</v>
      </c>
      <c r="C98" s="49" t="s">
        <v>227</v>
      </c>
      <c r="D98" s="50" t="s">
        <v>176</v>
      </c>
      <c r="E98" s="51" t="s">
        <v>244</v>
      </c>
      <c r="F98" s="52" t="s">
        <v>6</v>
      </c>
      <c r="G98" s="53">
        <v>0</v>
      </c>
      <c r="H98" s="53">
        <v>0</v>
      </c>
      <c r="I98" s="54" t="s">
        <v>228</v>
      </c>
      <c r="J98" s="55" t="s">
        <v>220</v>
      </c>
      <c r="K98" s="55">
        <v>0</v>
      </c>
    </row>
    <row r="99" spans="1:11" x14ac:dyDescent="0.2">
      <c r="A99" s="46"/>
      <c r="B99" s="48"/>
      <c r="C99" s="49"/>
      <c r="D99" s="50"/>
      <c r="E99" s="51"/>
      <c r="F99" s="52" t="s">
        <v>5</v>
      </c>
      <c r="G99" s="53">
        <v>0</v>
      </c>
      <c r="H99" s="53">
        <v>0</v>
      </c>
      <c r="I99" s="56"/>
      <c r="J99" s="55"/>
      <c r="K99" s="55"/>
    </row>
    <row r="100" spans="1:11" x14ac:dyDescent="0.2">
      <c r="A100" s="46"/>
      <c r="B100" s="48"/>
      <c r="C100" s="49"/>
      <c r="D100" s="50"/>
      <c r="E100" s="51"/>
      <c r="F100" s="58" t="s">
        <v>4</v>
      </c>
      <c r="G100" s="53">
        <v>0</v>
      </c>
      <c r="H100" s="53">
        <v>0</v>
      </c>
      <c r="I100" s="54"/>
      <c r="J100" s="55"/>
      <c r="K100" s="55"/>
    </row>
    <row r="101" spans="1:11" x14ac:dyDescent="0.2">
      <c r="A101" s="46"/>
      <c r="B101" s="48"/>
      <c r="C101" s="59"/>
      <c r="D101" s="87"/>
      <c r="E101" s="60"/>
      <c r="F101" s="61" t="s">
        <v>3</v>
      </c>
      <c r="G101" s="62">
        <f>SUM(G98:G100)</f>
        <v>0</v>
      </c>
      <c r="H101" s="62">
        <f>SUM(H98:H100)</f>
        <v>0</v>
      </c>
      <c r="I101" s="63"/>
      <c r="J101" s="61"/>
      <c r="K101" s="61"/>
    </row>
    <row r="102" spans="1:11" x14ac:dyDescent="0.2">
      <c r="A102" s="46"/>
      <c r="B102" s="68" t="s">
        <v>2</v>
      </c>
      <c r="C102" s="68"/>
      <c r="D102" s="68"/>
      <c r="E102" s="68"/>
      <c r="F102" s="68"/>
      <c r="G102" s="69">
        <f>+G50+G55+G60+G64+G68+G73+G77+G81+G85+G89+G93+G97+G101</f>
        <v>5420.1</v>
      </c>
      <c r="H102" s="69">
        <f>+H50+H55+H60+H64+H68+H73+H77+H81+H85+H89+H93+H97+H101</f>
        <v>5399.9</v>
      </c>
      <c r="I102" s="70"/>
      <c r="J102" s="71"/>
      <c r="K102" s="71"/>
    </row>
    <row r="103" spans="1:11" x14ac:dyDescent="0.2">
      <c r="A103" s="46">
        <v>1</v>
      </c>
      <c r="B103" s="47" t="s">
        <v>229</v>
      </c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1:11" ht="24" x14ac:dyDescent="0.2">
      <c r="A104" s="46">
        <v>1</v>
      </c>
      <c r="B104" s="48">
        <v>1</v>
      </c>
      <c r="C104" s="49" t="s">
        <v>230</v>
      </c>
      <c r="D104" s="50" t="s">
        <v>157</v>
      </c>
      <c r="E104" s="51" t="s">
        <v>244</v>
      </c>
      <c r="F104" s="52" t="s">
        <v>6</v>
      </c>
      <c r="G104" s="53">
        <v>4.5999999999999996</v>
      </c>
      <c r="H104" s="53">
        <v>4.5999999999999996</v>
      </c>
      <c r="I104" s="54" t="s">
        <v>198</v>
      </c>
      <c r="J104" s="55" t="s">
        <v>58</v>
      </c>
      <c r="K104" s="55">
        <v>1</v>
      </c>
    </row>
    <row r="105" spans="1:11" x14ac:dyDescent="0.2">
      <c r="A105" s="46"/>
      <c r="B105" s="48"/>
      <c r="C105" s="49"/>
      <c r="D105" s="50"/>
      <c r="E105" s="51"/>
      <c r="F105" s="52" t="s">
        <v>5</v>
      </c>
      <c r="G105" s="53">
        <v>0</v>
      </c>
      <c r="H105" s="53">
        <v>0</v>
      </c>
      <c r="I105" s="56"/>
      <c r="J105" s="55"/>
      <c r="K105" s="55"/>
    </row>
    <row r="106" spans="1:11" x14ac:dyDescent="0.2">
      <c r="A106" s="46"/>
      <c r="B106" s="48"/>
      <c r="C106" s="49"/>
      <c r="D106" s="50"/>
      <c r="E106" s="51"/>
      <c r="F106" s="58" t="s">
        <v>4</v>
      </c>
      <c r="G106" s="53">
        <v>26.3</v>
      </c>
      <c r="H106" s="53">
        <v>26.3</v>
      </c>
      <c r="I106" s="54"/>
      <c r="J106" s="55"/>
      <c r="K106" s="55"/>
    </row>
    <row r="107" spans="1:11" x14ac:dyDescent="0.2">
      <c r="A107" s="46"/>
      <c r="B107" s="48"/>
      <c r="C107" s="59"/>
      <c r="D107" s="87"/>
      <c r="E107" s="60"/>
      <c r="F107" s="61" t="s">
        <v>3</v>
      </c>
      <c r="G107" s="62">
        <f>SUM(G104:G106)</f>
        <v>30.9</v>
      </c>
      <c r="H107" s="62">
        <f>SUM(H104:H106)</f>
        <v>30.9</v>
      </c>
      <c r="I107" s="63"/>
      <c r="J107" s="61"/>
      <c r="K107" s="61"/>
    </row>
    <row r="108" spans="1:11" ht="33" customHeight="1" x14ac:dyDescent="0.2">
      <c r="A108" s="46"/>
      <c r="B108" s="48">
        <v>2</v>
      </c>
      <c r="C108" s="49" t="s">
        <v>231</v>
      </c>
      <c r="D108" s="50" t="s">
        <v>242</v>
      </c>
      <c r="E108" s="51" t="s">
        <v>243</v>
      </c>
      <c r="F108" s="52" t="s">
        <v>6</v>
      </c>
      <c r="G108" s="53">
        <v>0</v>
      </c>
      <c r="H108" s="53">
        <v>0</v>
      </c>
      <c r="I108" s="54" t="s">
        <v>207</v>
      </c>
      <c r="J108" s="55" t="s">
        <v>29</v>
      </c>
      <c r="K108" s="55">
        <v>0</v>
      </c>
    </row>
    <row r="109" spans="1:11" ht="27" customHeight="1" x14ac:dyDescent="0.2">
      <c r="A109" s="46"/>
      <c r="B109" s="48"/>
      <c r="C109" s="49"/>
      <c r="D109" s="50"/>
      <c r="E109" s="51"/>
      <c r="F109" s="52" t="s">
        <v>5</v>
      </c>
      <c r="G109" s="53">
        <v>0</v>
      </c>
      <c r="H109" s="53">
        <v>0</v>
      </c>
      <c r="I109" s="56"/>
      <c r="J109" s="55"/>
      <c r="K109" s="55"/>
    </row>
    <row r="110" spans="1:11" ht="24.75" customHeight="1" x14ac:dyDescent="0.2">
      <c r="A110" s="46"/>
      <c r="B110" s="48"/>
      <c r="C110" s="49"/>
      <c r="D110" s="50"/>
      <c r="E110" s="51"/>
      <c r="F110" s="58" t="s">
        <v>4</v>
      </c>
      <c r="G110" s="53">
        <v>0</v>
      </c>
      <c r="H110" s="53">
        <v>0</v>
      </c>
      <c r="I110" s="54"/>
      <c r="J110" s="55"/>
      <c r="K110" s="55"/>
    </row>
    <row r="111" spans="1:11" x14ac:dyDescent="0.2">
      <c r="A111" s="46"/>
      <c r="B111" s="48"/>
      <c r="C111" s="59"/>
      <c r="D111" s="87"/>
      <c r="E111" s="60"/>
      <c r="F111" s="61" t="s">
        <v>3</v>
      </c>
      <c r="G111" s="62">
        <f>SUM(G108:G110)</f>
        <v>0</v>
      </c>
      <c r="H111" s="62">
        <f>SUM(H108:H110)</f>
        <v>0</v>
      </c>
      <c r="I111" s="63"/>
      <c r="J111" s="61"/>
      <c r="K111" s="61"/>
    </row>
    <row r="112" spans="1:11" ht="30.75" customHeight="1" x14ac:dyDescent="0.2">
      <c r="A112" s="46"/>
      <c r="B112" s="48">
        <v>2</v>
      </c>
      <c r="C112" s="49" t="s">
        <v>232</v>
      </c>
      <c r="D112" s="50" t="s">
        <v>242</v>
      </c>
      <c r="E112" s="51" t="s">
        <v>243</v>
      </c>
      <c r="F112" s="52" t="s">
        <v>6</v>
      </c>
      <c r="G112" s="53">
        <v>0</v>
      </c>
      <c r="H112" s="53">
        <v>0</v>
      </c>
      <c r="I112" s="54" t="s">
        <v>207</v>
      </c>
      <c r="J112" s="55" t="s">
        <v>225</v>
      </c>
      <c r="K112" s="55">
        <v>0</v>
      </c>
    </row>
    <row r="113" spans="1:11" ht="27" customHeight="1" x14ac:dyDescent="0.2">
      <c r="A113" s="46"/>
      <c r="B113" s="48"/>
      <c r="C113" s="49"/>
      <c r="D113" s="50"/>
      <c r="E113" s="51"/>
      <c r="F113" s="52" t="s">
        <v>5</v>
      </c>
      <c r="G113" s="53">
        <v>0</v>
      </c>
      <c r="H113" s="53">
        <v>0</v>
      </c>
      <c r="I113" s="56"/>
      <c r="J113" s="55"/>
      <c r="K113" s="55"/>
    </row>
    <row r="114" spans="1:11" ht="34.5" customHeight="1" x14ac:dyDescent="0.2">
      <c r="A114" s="46"/>
      <c r="B114" s="48"/>
      <c r="C114" s="49"/>
      <c r="D114" s="50"/>
      <c r="E114" s="51"/>
      <c r="F114" s="58" t="s">
        <v>4</v>
      </c>
      <c r="G114" s="53">
        <v>0</v>
      </c>
      <c r="H114" s="53">
        <v>0</v>
      </c>
      <c r="I114" s="54"/>
      <c r="J114" s="55"/>
      <c r="K114" s="55"/>
    </row>
    <row r="115" spans="1:11" x14ac:dyDescent="0.2">
      <c r="A115" s="46"/>
      <c r="B115" s="48"/>
      <c r="C115" s="59"/>
      <c r="D115" s="87"/>
      <c r="E115" s="60"/>
      <c r="F115" s="61" t="s">
        <v>3</v>
      </c>
      <c r="G115" s="62">
        <f>SUM(G112:G114)</f>
        <v>0</v>
      </c>
      <c r="H115" s="62">
        <f>SUM(H112:H114)</f>
        <v>0</v>
      </c>
      <c r="I115" s="63"/>
      <c r="J115" s="61"/>
      <c r="K115" s="61"/>
    </row>
    <row r="116" spans="1:11" x14ac:dyDescent="0.2">
      <c r="A116" s="46"/>
      <c r="B116" s="68" t="s">
        <v>2</v>
      </c>
      <c r="C116" s="68"/>
      <c r="D116" s="68"/>
      <c r="E116" s="68"/>
      <c r="F116" s="68"/>
      <c r="G116" s="69">
        <f>+G107+G111+G115</f>
        <v>30.9</v>
      </c>
      <c r="H116" s="69">
        <f>+H107+H111+H115</f>
        <v>30.9</v>
      </c>
      <c r="I116" s="70"/>
      <c r="J116" s="71"/>
      <c r="K116" s="71"/>
    </row>
    <row r="117" spans="1:11" x14ac:dyDescent="0.2">
      <c r="A117" s="46">
        <v>1</v>
      </c>
      <c r="B117" s="47" t="s">
        <v>233</v>
      </c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1:11" ht="24" x14ac:dyDescent="0.2">
      <c r="A118" s="46">
        <v>1</v>
      </c>
      <c r="B118" s="48">
        <v>1</v>
      </c>
      <c r="C118" s="49" t="s">
        <v>234</v>
      </c>
      <c r="D118" s="50" t="s">
        <v>157</v>
      </c>
      <c r="E118" s="51" t="s">
        <v>244</v>
      </c>
      <c r="F118" s="52" t="s">
        <v>6</v>
      </c>
      <c r="G118" s="53">
        <v>1.7</v>
      </c>
      <c r="H118" s="53">
        <v>1.7</v>
      </c>
      <c r="I118" s="54" t="s">
        <v>235</v>
      </c>
      <c r="J118" s="55" t="s">
        <v>105</v>
      </c>
      <c r="K118" s="55">
        <v>1</v>
      </c>
    </row>
    <row r="119" spans="1:11" x14ac:dyDescent="0.2">
      <c r="A119" s="46"/>
      <c r="B119" s="48"/>
      <c r="C119" s="49"/>
      <c r="D119" s="50"/>
      <c r="E119" s="51"/>
      <c r="F119" s="52" t="s">
        <v>5</v>
      </c>
      <c r="G119" s="53">
        <v>0</v>
      </c>
      <c r="H119" s="53">
        <v>0</v>
      </c>
      <c r="I119" s="56"/>
      <c r="J119" s="55"/>
      <c r="K119" s="55"/>
    </row>
    <row r="120" spans="1:11" x14ac:dyDescent="0.2">
      <c r="A120" s="46"/>
      <c r="B120" s="48"/>
      <c r="C120" s="49"/>
      <c r="D120" s="50"/>
      <c r="E120" s="51"/>
      <c r="F120" s="58" t="s">
        <v>4</v>
      </c>
      <c r="G120" s="53">
        <v>0</v>
      </c>
      <c r="H120" s="53">
        <v>0</v>
      </c>
      <c r="I120" s="56"/>
      <c r="J120" s="55"/>
      <c r="K120" s="55"/>
    </row>
    <row r="121" spans="1:11" x14ac:dyDescent="0.2">
      <c r="A121" s="46"/>
      <c r="B121" s="48"/>
      <c r="C121" s="59"/>
      <c r="D121" s="87"/>
      <c r="E121" s="60"/>
      <c r="F121" s="61" t="s">
        <v>3</v>
      </c>
      <c r="G121" s="62">
        <f>SUM(G118:G120)</f>
        <v>1.7</v>
      </c>
      <c r="H121" s="62">
        <f>SUM(H118:H120)</f>
        <v>1.7</v>
      </c>
      <c r="I121" s="63"/>
      <c r="J121" s="61"/>
      <c r="K121" s="61"/>
    </row>
    <row r="122" spans="1:11" ht="15" x14ac:dyDescent="0.2">
      <c r="A122" s="80"/>
      <c r="B122" s="48">
        <v>1</v>
      </c>
      <c r="C122" s="49" t="s">
        <v>236</v>
      </c>
      <c r="D122" s="50" t="s">
        <v>242</v>
      </c>
      <c r="E122" s="51" t="s">
        <v>244</v>
      </c>
      <c r="F122" s="52" t="s">
        <v>6</v>
      </c>
      <c r="G122" s="53">
        <v>0</v>
      </c>
      <c r="H122" s="53">
        <v>0</v>
      </c>
      <c r="I122" s="54" t="s">
        <v>237</v>
      </c>
      <c r="J122" s="55" t="s">
        <v>105</v>
      </c>
      <c r="K122" s="55">
        <v>1</v>
      </c>
    </row>
    <row r="123" spans="1:11" ht="15" x14ac:dyDescent="0.2">
      <c r="A123" s="46"/>
      <c r="B123" s="48"/>
      <c r="C123" s="49"/>
      <c r="D123" s="50"/>
      <c r="E123" s="51"/>
      <c r="F123" s="52" t="s">
        <v>5</v>
      </c>
      <c r="G123" s="53">
        <v>0</v>
      </c>
      <c r="H123" s="53">
        <v>0</v>
      </c>
      <c r="I123" s="72"/>
      <c r="J123" s="55"/>
      <c r="K123" s="55"/>
    </row>
    <row r="124" spans="1:11" x14ac:dyDescent="0.2">
      <c r="A124" s="46"/>
      <c r="B124" s="48"/>
      <c r="C124" s="49"/>
      <c r="D124" s="50"/>
      <c r="E124" s="51"/>
      <c r="F124" s="58" t="s">
        <v>4</v>
      </c>
      <c r="G124" s="53">
        <v>0</v>
      </c>
      <c r="H124" s="53">
        <v>0</v>
      </c>
      <c r="I124" s="54"/>
      <c r="J124" s="55"/>
      <c r="K124" s="55"/>
    </row>
    <row r="125" spans="1:11" x14ac:dyDescent="0.2">
      <c r="A125" s="46"/>
      <c r="B125" s="48"/>
      <c r="C125" s="59"/>
      <c r="D125" s="87"/>
      <c r="E125" s="60"/>
      <c r="F125" s="61" t="s">
        <v>3</v>
      </c>
      <c r="G125" s="62">
        <f>SUM(G122:G124)</f>
        <v>0</v>
      </c>
      <c r="H125" s="62">
        <f>SUM(H122:H124)</f>
        <v>0</v>
      </c>
      <c r="I125" s="63"/>
      <c r="J125" s="61"/>
      <c r="K125" s="61"/>
    </row>
    <row r="126" spans="1:11" x14ac:dyDescent="0.2">
      <c r="A126" s="46"/>
      <c r="B126" s="68" t="s">
        <v>2</v>
      </c>
      <c r="C126" s="68"/>
      <c r="D126" s="68"/>
      <c r="E126" s="68"/>
      <c r="F126" s="68"/>
      <c r="G126" s="69">
        <f>+G121+G125</f>
        <v>1.7</v>
      </c>
      <c r="H126" s="69">
        <f>+H121+H125</f>
        <v>1.7</v>
      </c>
      <c r="I126" s="70"/>
      <c r="J126" s="71"/>
      <c r="K126" s="71"/>
    </row>
    <row r="127" spans="1:11" ht="13.5" thickBot="1" x14ac:dyDescent="0.25">
      <c r="A127" s="84" t="s">
        <v>1</v>
      </c>
      <c r="B127" s="85"/>
      <c r="C127" s="85"/>
      <c r="D127" s="85"/>
      <c r="E127" s="85"/>
      <c r="F127" s="86"/>
      <c r="G127" s="34">
        <f>+G33+G44+G102+G116+G126</f>
        <v>5633.5</v>
      </c>
      <c r="H127" s="34">
        <f>+H33+H44+H102+H116+H126</f>
        <v>5613.1999999999989</v>
      </c>
      <c r="I127" s="7"/>
      <c r="J127" s="7"/>
      <c r="K127" s="7"/>
    </row>
    <row r="128" spans="1:11" x14ac:dyDescent="0.2">
      <c r="C128" s="14" t="s">
        <v>0</v>
      </c>
    </row>
    <row r="129" spans="3:3" x14ac:dyDescent="0.2">
      <c r="C129" s="14" t="s">
        <v>239</v>
      </c>
    </row>
  </sheetData>
  <mergeCells count="101">
    <mergeCell ref="A14:K14"/>
    <mergeCell ref="B34:K34"/>
    <mergeCell ref="A6:J6"/>
    <mergeCell ref="A7:J7"/>
    <mergeCell ref="A8:J8"/>
    <mergeCell ref="H9:J9"/>
    <mergeCell ref="A13:K13"/>
    <mergeCell ref="G10:G12"/>
    <mergeCell ref="H10:H12"/>
    <mergeCell ref="I10:K10"/>
    <mergeCell ref="I11:I12"/>
    <mergeCell ref="J11:K11"/>
    <mergeCell ref="A15:K15"/>
    <mergeCell ref="B16:K16"/>
    <mergeCell ref="C17:C19"/>
    <mergeCell ref="D17:D19"/>
    <mergeCell ref="E17:E19"/>
    <mergeCell ref="D40:D42"/>
    <mergeCell ref="E40:E42"/>
    <mergeCell ref="C40:C42"/>
    <mergeCell ref="C21:C23"/>
    <mergeCell ref="D21:D23"/>
    <mergeCell ref="E21:E23"/>
    <mergeCell ref="C25:C27"/>
    <mergeCell ref="D25:D27"/>
    <mergeCell ref="E25:E27"/>
    <mergeCell ref="C35:C38"/>
    <mergeCell ref="D35:D38"/>
    <mergeCell ref="E35:E38"/>
    <mergeCell ref="C29:C31"/>
    <mergeCell ref="D29:D31"/>
    <mergeCell ref="E29:E31"/>
    <mergeCell ref="B33:F33"/>
    <mergeCell ref="B44:F44"/>
    <mergeCell ref="B45:K45"/>
    <mergeCell ref="C65:C67"/>
    <mergeCell ref="D65:D67"/>
    <mergeCell ref="E65:E67"/>
    <mergeCell ref="C46:C49"/>
    <mergeCell ref="D46:D49"/>
    <mergeCell ref="E46:E49"/>
    <mergeCell ref="C51:C54"/>
    <mergeCell ref="D51:D54"/>
    <mergeCell ref="E51:E54"/>
    <mergeCell ref="C69:C72"/>
    <mergeCell ref="D69:D72"/>
    <mergeCell ref="E69:E72"/>
    <mergeCell ref="C56:C59"/>
    <mergeCell ref="D56:D59"/>
    <mergeCell ref="E56:E59"/>
    <mergeCell ref="C61:C63"/>
    <mergeCell ref="D61:D63"/>
    <mergeCell ref="E61:E63"/>
    <mergeCell ref="C82:C84"/>
    <mergeCell ref="D82:D84"/>
    <mergeCell ref="E82:E84"/>
    <mergeCell ref="C86:C88"/>
    <mergeCell ref="D86:D88"/>
    <mergeCell ref="E86:E88"/>
    <mergeCell ref="C74:C76"/>
    <mergeCell ref="D74:D76"/>
    <mergeCell ref="E74:E76"/>
    <mergeCell ref="C78:C80"/>
    <mergeCell ref="D78:D80"/>
    <mergeCell ref="E78:E80"/>
    <mergeCell ref="C98:C100"/>
    <mergeCell ref="D98:D100"/>
    <mergeCell ref="E98:E100"/>
    <mergeCell ref="B102:F102"/>
    <mergeCell ref="B103:K103"/>
    <mergeCell ref="C90:C92"/>
    <mergeCell ref="D90:D92"/>
    <mergeCell ref="E90:E92"/>
    <mergeCell ref="C94:C96"/>
    <mergeCell ref="D94:D96"/>
    <mergeCell ref="E94:E96"/>
    <mergeCell ref="B126:F126"/>
    <mergeCell ref="A127:F127"/>
    <mergeCell ref="A10:A12"/>
    <mergeCell ref="B10:B12"/>
    <mergeCell ref="C10:C12"/>
    <mergeCell ref="D10:D12"/>
    <mergeCell ref="E10:E12"/>
    <mergeCell ref="F10:F12"/>
    <mergeCell ref="C118:C120"/>
    <mergeCell ref="D118:D120"/>
    <mergeCell ref="E118:E120"/>
    <mergeCell ref="C122:C124"/>
    <mergeCell ref="D122:D124"/>
    <mergeCell ref="E122:E124"/>
    <mergeCell ref="C112:C114"/>
    <mergeCell ref="D112:D114"/>
    <mergeCell ref="E112:E114"/>
    <mergeCell ref="B116:F116"/>
    <mergeCell ref="B117:K117"/>
    <mergeCell ref="C104:C106"/>
    <mergeCell ref="D104:D106"/>
    <mergeCell ref="E104:E106"/>
    <mergeCell ref="C108:C110"/>
    <mergeCell ref="D108:D110"/>
    <mergeCell ref="E108:E110"/>
  </mergeCells>
  <pageMargins left="0.25" right="0.25" top="0.75" bottom="0.7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BCD1-84CF-4715-95B3-214E51199672}">
  <sheetPr>
    <pageSetUpPr fitToPage="1"/>
  </sheetPr>
  <dimension ref="A1:K124"/>
  <sheetViews>
    <sheetView zoomScaleNormal="100" workbookViewId="0">
      <selection activeCell="C4" sqref="C4"/>
    </sheetView>
  </sheetViews>
  <sheetFormatPr defaultRowHeight="12.75" x14ac:dyDescent="0.2"/>
  <cols>
    <col min="1" max="2" width="4.140625" style="35" customWidth="1"/>
    <col min="3" max="3" width="40.7109375" style="33" customWidth="1"/>
    <col min="4" max="4" width="5.85546875" style="33" customWidth="1"/>
    <col min="5" max="5" width="11.28515625" style="33" customWidth="1"/>
    <col min="6" max="6" width="7.7109375" style="33" customWidth="1"/>
    <col min="7" max="8" width="7.42578125" style="36" customWidth="1"/>
    <col min="9" max="9" width="42.140625" style="33" customWidth="1"/>
    <col min="10" max="11" width="8.7109375" style="35" customWidth="1"/>
    <col min="12" max="16384" width="9.140625" style="33"/>
  </cols>
  <sheetData>
    <row r="1" spans="1:11" s="1" customFormat="1" ht="15.75" x14ac:dyDescent="0.2">
      <c r="A1" s="2"/>
      <c r="B1" s="2"/>
      <c r="D1" s="2"/>
      <c r="E1" s="10"/>
      <c r="F1" s="10"/>
      <c r="G1" s="11"/>
      <c r="H1" s="10"/>
      <c r="I1" s="11" t="s">
        <v>18</v>
      </c>
      <c r="J1" s="15"/>
      <c r="K1" s="2"/>
    </row>
    <row r="2" spans="1:11" s="1" customFormat="1" ht="15.75" x14ac:dyDescent="0.2">
      <c r="A2" s="2"/>
      <c r="B2" s="2"/>
      <c r="D2" s="2"/>
      <c r="E2" s="11"/>
      <c r="F2" s="11"/>
      <c r="G2" s="11"/>
      <c r="H2" s="11"/>
      <c r="I2" s="11" t="s">
        <v>19</v>
      </c>
      <c r="J2" s="15"/>
      <c r="K2" s="16"/>
    </row>
    <row r="3" spans="1:11" s="1" customFormat="1" ht="15.75" x14ac:dyDescent="0.2">
      <c r="A3" s="2"/>
      <c r="B3" s="2"/>
      <c r="D3" s="2"/>
      <c r="E3" s="11"/>
      <c r="F3" s="11"/>
      <c r="G3" s="11"/>
      <c r="H3" s="11"/>
      <c r="I3" s="11" t="s">
        <v>14</v>
      </c>
      <c r="J3" s="15"/>
      <c r="K3" s="16"/>
    </row>
    <row r="4" spans="1:11" s="1" customFormat="1" ht="15.75" x14ac:dyDescent="0.2">
      <c r="A4" s="2"/>
      <c r="B4" s="2"/>
      <c r="D4" s="2"/>
      <c r="E4" s="11"/>
      <c r="F4" s="11"/>
      <c r="G4" s="11"/>
      <c r="H4" s="11"/>
      <c r="I4" s="6"/>
      <c r="J4" s="15"/>
      <c r="K4" s="16"/>
    </row>
    <row r="5" spans="1:11" s="1" customFormat="1" ht="15.75" x14ac:dyDescent="0.2">
      <c r="A5" s="2"/>
      <c r="B5" s="2"/>
      <c r="D5" s="6"/>
      <c r="E5" s="11"/>
      <c r="F5" s="11"/>
      <c r="G5" s="11"/>
      <c r="H5" s="11"/>
      <c r="I5" s="6"/>
      <c r="J5" s="15"/>
      <c r="K5" s="16"/>
    </row>
    <row r="6" spans="1:11" s="1" customFormat="1" ht="15.75" x14ac:dyDescent="0.2">
      <c r="A6" s="27"/>
      <c r="B6" s="27"/>
      <c r="C6" s="27"/>
      <c r="D6" s="27"/>
      <c r="E6" s="27"/>
      <c r="F6" s="27"/>
      <c r="G6" s="27"/>
      <c r="H6" s="27"/>
      <c r="I6" s="27"/>
      <c r="J6" s="30"/>
      <c r="K6" s="96"/>
    </row>
    <row r="7" spans="1:11" s="1" customFormat="1" ht="38.25" customHeight="1" x14ac:dyDescent="0.2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136"/>
      <c r="K7" s="136"/>
    </row>
    <row r="8" spans="1:11" s="3" customFormat="1" ht="15.75" x14ac:dyDescent="0.2">
      <c r="A8" s="29"/>
      <c r="B8" s="29"/>
      <c r="C8" s="29"/>
      <c r="D8" s="29"/>
      <c r="E8" s="29"/>
      <c r="F8" s="29"/>
      <c r="G8" s="29"/>
      <c r="H8" s="29"/>
      <c r="I8" s="29"/>
      <c r="J8" s="17"/>
      <c r="K8" s="17"/>
    </row>
    <row r="9" spans="1:11" s="1" customFormat="1" x14ac:dyDescent="0.2">
      <c r="A9" s="2"/>
      <c r="B9" s="2"/>
      <c r="D9" s="2"/>
      <c r="E9" s="12"/>
      <c r="F9" s="12"/>
      <c r="G9" s="37"/>
      <c r="H9" s="37"/>
      <c r="I9" s="37"/>
      <c r="J9" s="2" t="s">
        <v>13</v>
      </c>
      <c r="K9" s="2"/>
    </row>
    <row r="10" spans="1:11" ht="21.75" customHeight="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363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245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246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8">
        <v>1</v>
      </c>
      <c r="C17" s="49" t="s">
        <v>247</v>
      </c>
      <c r="D17" s="50" t="s">
        <v>157</v>
      </c>
      <c r="E17" s="51" t="s">
        <v>168</v>
      </c>
      <c r="F17" s="52" t="s">
        <v>6</v>
      </c>
      <c r="G17" s="53">
        <v>23.6</v>
      </c>
      <c r="H17" s="53">
        <v>23.5</v>
      </c>
      <c r="I17" s="54" t="s">
        <v>248</v>
      </c>
      <c r="J17" s="55" t="s">
        <v>105</v>
      </c>
      <c r="K17" s="55">
        <v>1</v>
      </c>
    </row>
    <row r="18" spans="1:11" ht="15" x14ac:dyDescent="0.2">
      <c r="A18" s="46"/>
      <c r="B18" s="48"/>
      <c r="C18" s="49"/>
      <c r="D18" s="50"/>
      <c r="E18" s="51"/>
      <c r="F18" s="52" t="s">
        <v>5</v>
      </c>
      <c r="G18" s="53">
        <v>0</v>
      </c>
      <c r="H18" s="53">
        <v>0</v>
      </c>
      <c r="I18" s="72"/>
      <c r="J18" s="55"/>
      <c r="K18" s="55"/>
    </row>
    <row r="19" spans="1:11" x14ac:dyDescent="0.2">
      <c r="A19" s="46"/>
      <c r="B19" s="48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46"/>
      <c r="B20" s="48"/>
      <c r="C20" s="59"/>
      <c r="D20" s="87"/>
      <c r="E20" s="60"/>
      <c r="F20" s="61" t="s">
        <v>3</v>
      </c>
      <c r="G20" s="62">
        <f>SUM(G17:G19)</f>
        <v>23.6</v>
      </c>
      <c r="H20" s="62">
        <f>SUM(H17:H19)</f>
        <v>23.5</v>
      </c>
      <c r="I20" s="63"/>
      <c r="J20" s="61"/>
      <c r="K20" s="61"/>
    </row>
    <row r="21" spans="1:11" ht="24" customHeight="1" x14ac:dyDescent="0.2">
      <c r="A21" s="46"/>
      <c r="B21" s="48">
        <v>3</v>
      </c>
      <c r="C21" s="49" t="s">
        <v>249</v>
      </c>
      <c r="D21" s="50" t="s">
        <v>176</v>
      </c>
      <c r="E21" s="51" t="s">
        <v>171</v>
      </c>
      <c r="F21" s="52" t="s">
        <v>6</v>
      </c>
      <c r="G21" s="53">
        <v>12.7</v>
      </c>
      <c r="H21" s="53">
        <v>9.6999999999999993</v>
      </c>
      <c r="I21" s="54" t="s">
        <v>250</v>
      </c>
      <c r="J21" s="55" t="s">
        <v>58</v>
      </c>
      <c r="K21" s="55">
        <v>1</v>
      </c>
    </row>
    <row r="22" spans="1:11" ht="15" x14ac:dyDescent="0.2">
      <c r="A22" s="46"/>
      <c r="B22" s="48"/>
      <c r="C22" s="49"/>
      <c r="D22" s="50"/>
      <c r="E22" s="51"/>
      <c r="F22" s="52" t="s">
        <v>5</v>
      </c>
      <c r="G22" s="53">
        <v>0</v>
      </c>
      <c r="H22" s="53">
        <v>0</v>
      </c>
      <c r="I22" s="72"/>
      <c r="J22" s="55"/>
      <c r="K22" s="55"/>
    </row>
    <row r="23" spans="1:11" ht="24.75" customHeight="1" x14ac:dyDescent="0.2">
      <c r="A23" s="46"/>
      <c r="B23" s="48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46"/>
      <c r="B24" s="48"/>
      <c r="C24" s="59"/>
      <c r="D24" s="87"/>
      <c r="E24" s="60"/>
      <c r="F24" s="61" t="s">
        <v>3</v>
      </c>
      <c r="G24" s="62">
        <f>SUM(G21:G23)</f>
        <v>12.7</v>
      </c>
      <c r="H24" s="62">
        <f>SUM(H21:H23)</f>
        <v>9.6999999999999993</v>
      </c>
      <c r="I24" s="63"/>
      <c r="J24" s="61"/>
      <c r="K24" s="61"/>
    </row>
    <row r="25" spans="1:11" x14ac:dyDescent="0.2">
      <c r="A25" s="46"/>
      <c r="B25" s="48">
        <v>4</v>
      </c>
      <c r="C25" s="49" t="s">
        <v>251</v>
      </c>
      <c r="D25" s="50" t="s">
        <v>176</v>
      </c>
      <c r="E25" s="51" t="s">
        <v>241</v>
      </c>
      <c r="F25" s="52" t="s">
        <v>6</v>
      </c>
      <c r="G25" s="53">
        <v>0</v>
      </c>
      <c r="H25" s="53">
        <v>0</v>
      </c>
      <c r="I25" s="54" t="s">
        <v>252</v>
      </c>
      <c r="J25" s="55" t="s">
        <v>220</v>
      </c>
      <c r="K25" s="55">
        <v>0</v>
      </c>
    </row>
    <row r="26" spans="1:11" x14ac:dyDescent="0.2">
      <c r="A26" s="46"/>
      <c r="B26" s="48"/>
      <c r="C26" s="49"/>
      <c r="D26" s="50"/>
      <c r="E26" s="51"/>
      <c r="F26" s="52" t="s">
        <v>5</v>
      </c>
      <c r="G26" s="53">
        <v>0</v>
      </c>
      <c r="H26" s="53">
        <v>0</v>
      </c>
      <c r="I26" s="54" t="s">
        <v>253</v>
      </c>
      <c r="J26" s="55">
        <v>0</v>
      </c>
      <c r="K26" s="55">
        <v>0</v>
      </c>
    </row>
    <row r="27" spans="1:11" x14ac:dyDescent="0.2">
      <c r="A27" s="46"/>
      <c r="B27" s="48"/>
      <c r="C27" s="49"/>
      <c r="D27" s="50"/>
      <c r="E27" s="51"/>
      <c r="F27" s="58" t="s">
        <v>4</v>
      </c>
      <c r="G27" s="53">
        <v>0</v>
      </c>
      <c r="H27" s="53">
        <v>0</v>
      </c>
      <c r="I27" s="54"/>
      <c r="J27" s="55"/>
      <c r="K27" s="55"/>
    </row>
    <row r="28" spans="1:11" x14ac:dyDescent="0.2">
      <c r="A28" s="46"/>
      <c r="B28" s="48"/>
      <c r="C28" s="59"/>
      <c r="D28" s="87"/>
      <c r="E28" s="60"/>
      <c r="F28" s="61" t="s">
        <v>3</v>
      </c>
      <c r="G28" s="62">
        <f>SUM(G25:G27)</f>
        <v>0</v>
      </c>
      <c r="H28" s="62">
        <f>SUM(H25:H27)</f>
        <v>0</v>
      </c>
      <c r="I28" s="63"/>
      <c r="J28" s="61"/>
      <c r="K28" s="61"/>
    </row>
    <row r="29" spans="1:11" x14ac:dyDescent="0.2">
      <c r="A29" s="46"/>
      <c r="B29" s="68" t="s">
        <v>2</v>
      </c>
      <c r="C29" s="68"/>
      <c r="D29" s="68"/>
      <c r="E29" s="68"/>
      <c r="F29" s="68"/>
      <c r="G29" s="69">
        <f>+G20+G24+G28</f>
        <v>36.299999999999997</v>
      </c>
      <c r="H29" s="69">
        <f>+H20+H24+H28</f>
        <v>33.200000000000003</v>
      </c>
      <c r="I29" s="70"/>
      <c r="J29" s="71"/>
      <c r="K29" s="71"/>
    </row>
    <row r="30" spans="1:11" x14ac:dyDescent="0.2">
      <c r="A30" s="46">
        <v>2</v>
      </c>
      <c r="B30" s="47" t="s">
        <v>254</v>
      </c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>
        <v>1</v>
      </c>
      <c r="B31" s="48">
        <v>1</v>
      </c>
      <c r="C31" s="49" t="s">
        <v>255</v>
      </c>
      <c r="D31" s="50" t="s">
        <v>157</v>
      </c>
      <c r="E31" s="51" t="s">
        <v>171</v>
      </c>
      <c r="F31" s="52" t="s">
        <v>6</v>
      </c>
      <c r="G31" s="53">
        <v>52.7</v>
      </c>
      <c r="H31" s="53">
        <v>52.4</v>
      </c>
      <c r="I31" s="54" t="s">
        <v>256</v>
      </c>
      <c r="J31" s="55" t="s">
        <v>201</v>
      </c>
      <c r="K31" s="55">
        <v>11</v>
      </c>
    </row>
    <row r="32" spans="1:11" ht="15" x14ac:dyDescent="0.2">
      <c r="A32" s="46"/>
      <c r="B32" s="48"/>
      <c r="C32" s="49"/>
      <c r="D32" s="50"/>
      <c r="E32" s="51"/>
      <c r="F32" s="52" t="s">
        <v>5</v>
      </c>
      <c r="G32" s="53">
        <v>0</v>
      </c>
      <c r="H32" s="53">
        <v>0</v>
      </c>
      <c r="I32" s="72"/>
      <c r="J32" s="55"/>
      <c r="K32" s="55"/>
    </row>
    <row r="33" spans="1:11" x14ac:dyDescent="0.2">
      <c r="A33" s="46"/>
      <c r="B33" s="48"/>
      <c r="C33" s="49"/>
      <c r="D33" s="50"/>
      <c r="E33" s="51"/>
      <c r="F33" s="58" t="s">
        <v>4</v>
      </c>
      <c r="G33" s="53">
        <v>0</v>
      </c>
      <c r="H33" s="53">
        <v>0</v>
      </c>
      <c r="I33" s="54"/>
      <c r="J33" s="55"/>
      <c r="K33" s="55"/>
    </row>
    <row r="34" spans="1:11" x14ac:dyDescent="0.2">
      <c r="A34" s="46"/>
      <c r="B34" s="48"/>
      <c r="C34" s="59"/>
      <c r="D34" s="87"/>
      <c r="E34" s="60"/>
      <c r="F34" s="61" t="s">
        <v>3</v>
      </c>
      <c r="G34" s="62">
        <f>SUM(G31:G33)</f>
        <v>52.7</v>
      </c>
      <c r="H34" s="62">
        <f>SUM(H31:H33)</f>
        <v>52.4</v>
      </c>
      <c r="I34" s="63"/>
      <c r="J34" s="61"/>
      <c r="K34" s="61"/>
    </row>
    <row r="35" spans="1:11" x14ac:dyDescent="0.2">
      <c r="A35" s="64"/>
      <c r="B35" s="48">
        <v>2</v>
      </c>
      <c r="C35" s="49" t="s">
        <v>257</v>
      </c>
      <c r="D35" s="50" t="s">
        <v>157</v>
      </c>
      <c r="E35" s="51" t="s">
        <v>171</v>
      </c>
      <c r="F35" s="52" t="s">
        <v>6</v>
      </c>
      <c r="G35" s="53">
        <v>16.5</v>
      </c>
      <c r="H35" s="53">
        <v>16.5</v>
      </c>
      <c r="I35" s="54" t="s">
        <v>256</v>
      </c>
      <c r="J35" s="55" t="s">
        <v>258</v>
      </c>
      <c r="K35" s="55">
        <v>4</v>
      </c>
    </row>
    <row r="36" spans="1:11" ht="24" x14ac:dyDescent="0.2">
      <c r="A36" s="64"/>
      <c r="B36" s="48"/>
      <c r="C36" s="49"/>
      <c r="D36" s="50"/>
      <c r="E36" s="51"/>
      <c r="F36" s="52" t="s">
        <v>5</v>
      </c>
      <c r="G36" s="53">
        <v>0</v>
      </c>
      <c r="H36" s="53">
        <v>0</v>
      </c>
      <c r="I36" s="54" t="s">
        <v>259</v>
      </c>
      <c r="J36" s="55" t="s">
        <v>105</v>
      </c>
      <c r="K36" s="55">
        <v>1</v>
      </c>
    </row>
    <row r="37" spans="1:11" ht="24" x14ac:dyDescent="0.2">
      <c r="A37" s="64"/>
      <c r="B37" s="48"/>
      <c r="C37" s="49"/>
      <c r="D37" s="50"/>
      <c r="E37" s="51"/>
      <c r="F37" s="52" t="s">
        <v>4</v>
      </c>
      <c r="G37" s="53">
        <v>0</v>
      </c>
      <c r="H37" s="53">
        <v>0</v>
      </c>
      <c r="I37" s="54" t="s">
        <v>260</v>
      </c>
      <c r="J37" s="55" t="s">
        <v>29</v>
      </c>
      <c r="K37" s="55">
        <v>5</v>
      </c>
    </row>
    <row r="38" spans="1:11" x14ac:dyDescent="0.2">
      <c r="A38" s="64"/>
      <c r="B38" s="48"/>
      <c r="C38" s="59"/>
      <c r="D38" s="87"/>
      <c r="E38" s="60"/>
      <c r="F38" s="61" t="s">
        <v>3</v>
      </c>
      <c r="G38" s="62">
        <f>SUM(G35:G37)</f>
        <v>16.5</v>
      </c>
      <c r="H38" s="62">
        <f>SUM(H35:H37)</f>
        <v>16.5</v>
      </c>
      <c r="I38" s="63"/>
      <c r="J38" s="61"/>
      <c r="K38" s="61"/>
    </row>
    <row r="39" spans="1:11" ht="25.5" x14ac:dyDescent="0.2">
      <c r="A39" s="64"/>
      <c r="B39" s="48">
        <v>3</v>
      </c>
      <c r="C39" s="94" t="s">
        <v>261</v>
      </c>
      <c r="D39" s="50" t="s">
        <v>157</v>
      </c>
      <c r="E39" s="51" t="s">
        <v>160</v>
      </c>
      <c r="F39" s="52" t="s">
        <v>6</v>
      </c>
      <c r="G39" s="53">
        <v>0</v>
      </c>
      <c r="H39" s="53">
        <v>0</v>
      </c>
      <c r="I39" s="54" t="s">
        <v>262</v>
      </c>
      <c r="J39" s="55" t="s">
        <v>263</v>
      </c>
      <c r="K39" s="55">
        <v>870</v>
      </c>
    </row>
    <row r="40" spans="1:11" x14ac:dyDescent="0.2">
      <c r="A40" s="64"/>
      <c r="B40" s="48"/>
      <c r="C40" s="94"/>
      <c r="D40" s="50"/>
      <c r="E40" s="51"/>
      <c r="F40" s="52" t="s">
        <v>5</v>
      </c>
      <c r="G40" s="53">
        <v>0</v>
      </c>
      <c r="H40" s="53">
        <v>0</v>
      </c>
      <c r="I40" s="56"/>
      <c r="J40" s="55"/>
      <c r="K40" s="55"/>
    </row>
    <row r="41" spans="1:11" x14ac:dyDescent="0.2">
      <c r="A41" s="64"/>
      <c r="B41" s="48"/>
      <c r="C41" s="94"/>
      <c r="D41" s="50"/>
      <c r="E41" s="51"/>
      <c r="F41" s="52" t="s">
        <v>4</v>
      </c>
      <c r="G41" s="53">
        <v>0</v>
      </c>
      <c r="H41" s="53">
        <v>0</v>
      </c>
      <c r="I41" s="56"/>
      <c r="J41" s="55"/>
      <c r="K41" s="55"/>
    </row>
    <row r="42" spans="1:11" x14ac:dyDescent="0.2">
      <c r="A42" s="64"/>
      <c r="B42" s="48"/>
      <c r="C42" s="59"/>
      <c r="D42" s="87"/>
      <c r="E42" s="60"/>
      <c r="F42" s="61" t="s">
        <v>3</v>
      </c>
      <c r="G42" s="62">
        <f>SUM(G39:G41)</f>
        <v>0</v>
      </c>
      <c r="H42" s="62">
        <f>SUM(H39:H41)</f>
        <v>0</v>
      </c>
      <c r="I42" s="63"/>
      <c r="J42" s="61"/>
      <c r="K42" s="61"/>
    </row>
    <row r="43" spans="1:11" x14ac:dyDescent="0.2">
      <c r="A43" s="46"/>
      <c r="B43" s="68" t="s">
        <v>2</v>
      </c>
      <c r="C43" s="68"/>
      <c r="D43" s="68"/>
      <c r="E43" s="68"/>
      <c r="F43" s="68"/>
      <c r="G43" s="69">
        <f>+G34+G38+G42</f>
        <v>69.2</v>
      </c>
      <c r="H43" s="69">
        <f>+H34+H38+H42</f>
        <v>68.900000000000006</v>
      </c>
      <c r="I43" s="70"/>
      <c r="J43" s="71"/>
      <c r="K43" s="71"/>
    </row>
    <row r="44" spans="1:11" x14ac:dyDescent="0.2">
      <c r="A44" s="46">
        <v>1</v>
      </c>
      <c r="B44" s="47" t="s">
        <v>264</v>
      </c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">
      <c r="A45" s="46"/>
      <c r="B45" s="48">
        <v>1</v>
      </c>
      <c r="C45" s="49" t="s">
        <v>265</v>
      </c>
      <c r="D45" s="50" t="s">
        <v>157</v>
      </c>
      <c r="E45" s="51" t="s">
        <v>307</v>
      </c>
      <c r="F45" s="52" t="s">
        <v>6</v>
      </c>
      <c r="G45" s="53">
        <v>2.4</v>
      </c>
      <c r="H45" s="53">
        <v>2.4</v>
      </c>
      <c r="I45" s="54" t="s">
        <v>198</v>
      </c>
      <c r="J45" s="55" t="s">
        <v>58</v>
      </c>
      <c r="K45" s="55">
        <v>1</v>
      </c>
    </row>
    <row r="46" spans="1:11" ht="15" x14ac:dyDescent="0.2">
      <c r="A46" s="46"/>
      <c r="B46" s="48"/>
      <c r="C46" s="49"/>
      <c r="D46" s="50"/>
      <c r="E46" s="51"/>
      <c r="F46" s="52" t="s">
        <v>5</v>
      </c>
      <c r="G46" s="53">
        <v>0</v>
      </c>
      <c r="H46" s="53">
        <v>0</v>
      </c>
      <c r="I46" s="72"/>
      <c r="J46" s="55"/>
      <c r="K46" s="55"/>
    </row>
    <row r="47" spans="1:11" x14ac:dyDescent="0.2">
      <c r="A47" s="46"/>
      <c r="B47" s="48"/>
      <c r="C47" s="49"/>
      <c r="D47" s="50"/>
      <c r="E47" s="51"/>
      <c r="F47" s="58" t="s">
        <v>4</v>
      </c>
      <c r="G47" s="53">
        <v>0</v>
      </c>
      <c r="H47" s="53">
        <v>0</v>
      </c>
      <c r="I47" s="54"/>
      <c r="J47" s="55"/>
      <c r="K47" s="55"/>
    </row>
    <row r="48" spans="1:11" x14ac:dyDescent="0.2">
      <c r="A48" s="46"/>
      <c r="B48" s="48"/>
      <c r="C48" s="59"/>
      <c r="D48" s="87"/>
      <c r="E48" s="60"/>
      <c r="F48" s="61" t="s">
        <v>3</v>
      </c>
      <c r="G48" s="62">
        <f>SUM(G45:G47)</f>
        <v>2.4</v>
      </c>
      <c r="H48" s="62">
        <f>SUM(H45:H47)</f>
        <v>2.4</v>
      </c>
      <c r="I48" s="63"/>
      <c r="J48" s="61"/>
      <c r="K48" s="61"/>
    </row>
    <row r="49" spans="1:11" ht="36" x14ac:dyDescent="0.2">
      <c r="A49" s="46"/>
      <c r="B49" s="48">
        <v>2</v>
      </c>
      <c r="C49" s="49" t="s">
        <v>266</v>
      </c>
      <c r="D49" s="50" t="s">
        <v>157</v>
      </c>
      <c r="E49" s="51" t="s">
        <v>162</v>
      </c>
      <c r="F49" s="52" t="s">
        <v>6</v>
      </c>
      <c r="G49" s="53">
        <v>0</v>
      </c>
      <c r="H49" s="53">
        <v>0</v>
      </c>
      <c r="I49" s="54" t="s">
        <v>267</v>
      </c>
      <c r="J49" s="55" t="s">
        <v>268</v>
      </c>
      <c r="K49" s="55">
        <v>16</v>
      </c>
    </row>
    <row r="50" spans="1:11" ht="55.5" customHeight="1" x14ac:dyDescent="0.2">
      <c r="A50" s="46"/>
      <c r="B50" s="48"/>
      <c r="C50" s="49"/>
      <c r="D50" s="50"/>
      <c r="E50" s="51"/>
      <c r="F50" s="52" t="s">
        <v>5</v>
      </c>
      <c r="G50" s="53">
        <v>0</v>
      </c>
      <c r="H50" s="53">
        <v>0</v>
      </c>
      <c r="I50" s="54" t="s">
        <v>269</v>
      </c>
      <c r="J50" s="55" t="s">
        <v>27</v>
      </c>
      <c r="K50" s="55">
        <v>3</v>
      </c>
    </row>
    <row r="51" spans="1:11" ht="24" x14ac:dyDescent="0.2">
      <c r="A51" s="46"/>
      <c r="B51" s="48"/>
      <c r="C51" s="49"/>
      <c r="D51" s="50"/>
      <c r="E51" s="51"/>
      <c r="F51" s="58" t="s">
        <v>4</v>
      </c>
      <c r="G51" s="53">
        <v>0</v>
      </c>
      <c r="H51" s="53">
        <v>0</v>
      </c>
      <c r="I51" s="54" t="s">
        <v>270</v>
      </c>
      <c r="J51" s="55" t="s">
        <v>271</v>
      </c>
      <c r="K51" s="55">
        <v>9</v>
      </c>
    </row>
    <row r="52" spans="1:11" x14ac:dyDescent="0.2">
      <c r="A52" s="46"/>
      <c r="B52" s="48"/>
      <c r="C52" s="59"/>
      <c r="D52" s="87"/>
      <c r="E52" s="60"/>
      <c r="F52" s="61" t="s">
        <v>3</v>
      </c>
      <c r="G52" s="62">
        <f>SUM(G49:G51)</f>
        <v>0</v>
      </c>
      <c r="H52" s="62">
        <f>SUM(H49:H51)</f>
        <v>0</v>
      </c>
      <c r="I52" s="63"/>
      <c r="J52" s="61"/>
      <c r="K52" s="61"/>
    </row>
    <row r="53" spans="1:11" x14ac:dyDescent="0.2">
      <c r="A53" s="46"/>
      <c r="B53" s="68" t="s">
        <v>2</v>
      </c>
      <c r="C53" s="68"/>
      <c r="D53" s="68"/>
      <c r="E53" s="68"/>
      <c r="F53" s="68"/>
      <c r="G53" s="69">
        <f>+G48+G52</f>
        <v>2.4</v>
      </c>
      <c r="H53" s="69">
        <f>+H48+H52</f>
        <v>2.4</v>
      </c>
      <c r="I53" s="70"/>
      <c r="J53" s="71"/>
      <c r="K53" s="71"/>
    </row>
    <row r="54" spans="1:11" x14ac:dyDescent="0.2">
      <c r="A54" s="46">
        <v>3</v>
      </c>
      <c r="B54" s="47" t="s">
        <v>272</v>
      </c>
      <c r="C54" s="47"/>
      <c r="D54" s="47"/>
      <c r="E54" s="47"/>
      <c r="F54" s="47"/>
      <c r="G54" s="47"/>
      <c r="H54" s="47"/>
      <c r="I54" s="47"/>
      <c r="J54" s="47"/>
      <c r="K54" s="47"/>
    </row>
    <row r="55" spans="1:11" x14ac:dyDescent="0.2">
      <c r="A55" s="46"/>
      <c r="B55" s="48">
        <v>1</v>
      </c>
      <c r="C55" s="49" t="s">
        <v>273</v>
      </c>
      <c r="D55" s="50" t="s">
        <v>157</v>
      </c>
      <c r="E55" s="51" t="s">
        <v>241</v>
      </c>
      <c r="F55" s="52" t="s">
        <v>6</v>
      </c>
      <c r="G55" s="53">
        <v>25.5</v>
      </c>
      <c r="H55" s="53">
        <v>25.4</v>
      </c>
      <c r="I55" s="54" t="s">
        <v>274</v>
      </c>
      <c r="J55" s="55" t="s">
        <v>105</v>
      </c>
      <c r="K55" s="55">
        <v>1</v>
      </c>
    </row>
    <row r="56" spans="1:11" x14ac:dyDescent="0.2">
      <c r="A56" s="46"/>
      <c r="B56" s="48"/>
      <c r="C56" s="49"/>
      <c r="D56" s="50"/>
      <c r="E56" s="51"/>
      <c r="F56" s="52" t="s">
        <v>5</v>
      </c>
      <c r="G56" s="53">
        <v>0</v>
      </c>
      <c r="H56" s="53">
        <v>0</v>
      </c>
      <c r="I56" s="56"/>
      <c r="J56" s="55"/>
      <c r="K56" s="55"/>
    </row>
    <row r="57" spans="1:11" x14ac:dyDescent="0.2">
      <c r="A57" s="46"/>
      <c r="B57" s="48"/>
      <c r="C57" s="49"/>
      <c r="D57" s="50"/>
      <c r="E57" s="51"/>
      <c r="F57" s="58" t="s">
        <v>4</v>
      </c>
      <c r="G57" s="53">
        <v>0</v>
      </c>
      <c r="H57" s="53">
        <v>0</v>
      </c>
      <c r="I57" s="54"/>
      <c r="J57" s="55"/>
      <c r="K57" s="55"/>
    </row>
    <row r="58" spans="1:11" x14ac:dyDescent="0.2">
      <c r="A58" s="46"/>
      <c r="B58" s="48"/>
      <c r="C58" s="59"/>
      <c r="D58" s="87"/>
      <c r="E58" s="60"/>
      <c r="F58" s="61" t="s">
        <v>3</v>
      </c>
      <c r="G58" s="62">
        <f>SUM(G55:G57)</f>
        <v>25.5</v>
      </c>
      <c r="H58" s="62">
        <f>SUM(H55:H57)</f>
        <v>25.4</v>
      </c>
      <c r="I58" s="63"/>
      <c r="J58" s="61"/>
      <c r="K58" s="61"/>
    </row>
    <row r="59" spans="1:11" x14ac:dyDescent="0.2">
      <c r="A59" s="46"/>
      <c r="B59" s="48">
        <v>2</v>
      </c>
      <c r="C59" s="49" t="s">
        <v>275</v>
      </c>
      <c r="D59" s="50" t="s">
        <v>157</v>
      </c>
      <c r="E59" s="51" t="s">
        <v>160</v>
      </c>
      <c r="F59" s="52" t="s">
        <v>6</v>
      </c>
      <c r="G59" s="53">
        <v>34</v>
      </c>
      <c r="H59" s="53">
        <v>34</v>
      </c>
      <c r="I59" s="54" t="s">
        <v>207</v>
      </c>
      <c r="J59" s="55" t="s">
        <v>276</v>
      </c>
      <c r="K59" s="55">
        <v>0</v>
      </c>
    </row>
    <row r="60" spans="1:11" ht="22.5" customHeight="1" x14ac:dyDescent="0.2">
      <c r="A60" s="46"/>
      <c r="B60" s="48"/>
      <c r="C60" s="49"/>
      <c r="D60" s="50"/>
      <c r="E60" s="51"/>
      <c r="F60" s="52" t="s">
        <v>5</v>
      </c>
      <c r="G60" s="53">
        <v>0</v>
      </c>
      <c r="H60" s="53">
        <v>0</v>
      </c>
      <c r="I60" s="56"/>
      <c r="J60" s="55"/>
      <c r="K60" s="55"/>
    </row>
    <row r="61" spans="1:11" ht="22.5" customHeight="1" x14ac:dyDescent="0.2">
      <c r="A61" s="46"/>
      <c r="B61" s="48"/>
      <c r="C61" s="49"/>
      <c r="D61" s="50"/>
      <c r="E61" s="51"/>
      <c r="F61" s="58" t="s">
        <v>4</v>
      </c>
      <c r="G61" s="53">
        <v>0</v>
      </c>
      <c r="H61" s="53">
        <v>0</v>
      </c>
      <c r="I61" s="56"/>
      <c r="J61" s="55"/>
      <c r="K61" s="55"/>
    </row>
    <row r="62" spans="1:11" ht="17.25" customHeight="1" x14ac:dyDescent="0.2">
      <c r="A62" s="46"/>
      <c r="B62" s="48"/>
      <c r="C62" s="49"/>
      <c r="D62" s="50"/>
      <c r="E62" s="51"/>
      <c r="F62" s="58" t="s">
        <v>180</v>
      </c>
      <c r="G62" s="53">
        <v>172</v>
      </c>
      <c r="H62" s="53">
        <v>172</v>
      </c>
      <c r="I62" s="54"/>
      <c r="J62" s="55"/>
      <c r="K62" s="55"/>
    </row>
    <row r="63" spans="1:11" x14ac:dyDescent="0.2">
      <c r="A63" s="46"/>
      <c r="B63" s="48"/>
      <c r="C63" s="59"/>
      <c r="D63" s="87"/>
      <c r="E63" s="60"/>
      <c r="F63" s="61" t="s">
        <v>3</v>
      </c>
      <c r="G63" s="62">
        <f>SUM(G59:G62)</f>
        <v>206</v>
      </c>
      <c r="H63" s="62">
        <f>SUM(H59:H62)</f>
        <v>206</v>
      </c>
      <c r="I63" s="63"/>
      <c r="J63" s="61"/>
      <c r="K63" s="61"/>
    </row>
    <row r="64" spans="1:11" x14ac:dyDescent="0.2">
      <c r="A64" s="46"/>
      <c r="B64" s="48">
        <v>3</v>
      </c>
      <c r="C64" s="49" t="s">
        <v>277</v>
      </c>
      <c r="D64" s="50" t="s">
        <v>242</v>
      </c>
      <c r="E64" s="51" t="s">
        <v>241</v>
      </c>
      <c r="F64" s="52" t="s">
        <v>6</v>
      </c>
      <c r="G64" s="53">
        <v>0</v>
      </c>
      <c r="H64" s="53">
        <v>0</v>
      </c>
      <c r="I64" s="54" t="s">
        <v>207</v>
      </c>
      <c r="J64" s="55" t="s">
        <v>76</v>
      </c>
      <c r="K64" s="55">
        <v>10</v>
      </c>
    </row>
    <row r="65" spans="1:11" x14ac:dyDescent="0.2">
      <c r="A65" s="46"/>
      <c r="B65" s="48"/>
      <c r="C65" s="49"/>
      <c r="D65" s="50"/>
      <c r="E65" s="51"/>
      <c r="F65" s="52" t="s">
        <v>5</v>
      </c>
      <c r="G65" s="53">
        <v>0</v>
      </c>
      <c r="H65" s="53">
        <v>0</v>
      </c>
      <c r="I65" s="56"/>
      <c r="J65" s="55"/>
      <c r="K65" s="55"/>
    </row>
    <row r="66" spans="1:11" x14ac:dyDescent="0.2">
      <c r="A66" s="46"/>
      <c r="B66" s="48"/>
      <c r="C66" s="49"/>
      <c r="D66" s="50"/>
      <c r="E66" s="51"/>
      <c r="F66" s="58" t="s">
        <v>4</v>
      </c>
      <c r="G66" s="53">
        <v>0</v>
      </c>
      <c r="H66" s="53">
        <v>0</v>
      </c>
      <c r="I66" s="54"/>
      <c r="J66" s="55"/>
      <c r="K66" s="55"/>
    </row>
    <row r="67" spans="1:11" x14ac:dyDescent="0.2">
      <c r="A67" s="46"/>
      <c r="B67" s="48"/>
      <c r="C67" s="59"/>
      <c r="D67" s="87"/>
      <c r="E67" s="60"/>
      <c r="F67" s="61" t="s">
        <v>3</v>
      </c>
      <c r="G67" s="62">
        <f>SUM(G64:G66)</f>
        <v>0</v>
      </c>
      <c r="H67" s="62">
        <f>SUM(H64:H66)</f>
        <v>0</v>
      </c>
      <c r="I67" s="63"/>
      <c r="J67" s="61"/>
      <c r="K67" s="61"/>
    </row>
    <row r="68" spans="1:11" x14ac:dyDescent="0.2">
      <c r="A68" s="46"/>
      <c r="B68" s="68" t="s">
        <v>2</v>
      </c>
      <c r="C68" s="68"/>
      <c r="D68" s="68"/>
      <c r="E68" s="68"/>
      <c r="F68" s="68"/>
      <c r="G68" s="69">
        <f>+G58+G63+G67</f>
        <v>231.5</v>
      </c>
      <c r="H68" s="69">
        <f>+H58+H63+H67</f>
        <v>231.4</v>
      </c>
      <c r="I68" s="70"/>
      <c r="J68" s="71"/>
      <c r="K68" s="71"/>
    </row>
    <row r="69" spans="1:11" x14ac:dyDescent="0.2">
      <c r="A69" s="46">
        <v>1</v>
      </c>
      <c r="B69" s="47" t="s">
        <v>278</v>
      </c>
      <c r="C69" s="47"/>
      <c r="D69" s="47"/>
      <c r="E69" s="47"/>
      <c r="F69" s="47"/>
      <c r="G69" s="47"/>
      <c r="H69" s="47"/>
      <c r="I69" s="47"/>
      <c r="J69" s="47"/>
      <c r="K69" s="47"/>
    </row>
    <row r="70" spans="1:11" x14ac:dyDescent="0.2">
      <c r="A70" s="97"/>
      <c r="B70" s="75">
        <v>1</v>
      </c>
      <c r="C70" s="49" t="s">
        <v>279</v>
      </c>
      <c r="D70" s="50" t="s">
        <v>157</v>
      </c>
      <c r="E70" s="51" t="s">
        <v>241</v>
      </c>
      <c r="F70" s="76" t="s">
        <v>6</v>
      </c>
      <c r="G70" s="77">
        <v>25.8</v>
      </c>
      <c r="H70" s="77">
        <v>25.8</v>
      </c>
      <c r="I70" s="78" t="s">
        <v>280</v>
      </c>
      <c r="J70" s="79">
        <v>15</v>
      </c>
      <c r="K70" s="79">
        <v>22</v>
      </c>
    </row>
    <row r="71" spans="1:11" x14ac:dyDescent="0.2">
      <c r="A71" s="97"/>
      <c r="B71" s="75"/>
      <c r="C71" s="49"/>
      <c r="D71" s="50"/>
      <c r="E71" s="51"/>
      <c r="F71" s="76"/>
      <c r="G71" s="77"/>
      <c r="H71" s="77"/>
      <c r="I71" s="78"/>
      <c r="J71" s="79"/>
      <c r="K71" s="79"/>
    </row>
    <row r="72" spans="1:11" x14ac:dyDescent="0.2">
      <c r="A72" s="46"/>
      <c r="B72" s="48"/>
      <c r="C72" s="49"/>
      <c r="D72" s="50"/>
      <c r="E72" s="51"/>
      <c r="F72" s="52" t="s">
        <v>5</v>
      </c>
      <c r="G72" s="53">
        <v>0</v>
      </c>
      <c r="H72" s="53">
        <v>0</v>
      </c>
      <c r="I72" s="56"/>
      <c r="J72" s="55"/>
      <c r="K72" s="55"/>
    </row>
    <row r="73" spans="1:11" x14ac:dyDescent="0.2">
      <c r="A73" s="46"/>
      <c r="B73" s="48"/>
      <c r="C73" s="49"/>
      <c r="D73" s="50"/>
      <c r="E73" s="51"/>
      <c r="F73" s="58" t="s">
        <v>4</v>
      </c>
      <c r="G73" s="53">
        <v>0</v>
      </c>
      <c r="H73" s="53">
        <v>0</v>
      </c>
      <c r="I73" s="56"/>
      <c r="J73" s="55"/>
      <c r="K73" s="55"/>
    </row>
    <row r="74" spans="1:11" x14ac:dyDescent="0.2">
      <c r="A74" s="46"/>
      <c r="B74" s="48"/>
      <c r="C74" s="59"/>
      <c r="D74" s="87"/>
      <c r="E74" s="60"/>
      <c r="F74" s="61" t="s">
        <v>3</v>
      </c>
      <c r="G74" s="62">
        <f>SUM(G72:G73)</f>
        <v>0</v>
      </c>
      <c r="H74" s="62">
        <f>SUM(H72:H73)</f>
        <v>0</v>
      </c>
      <c r="I74" s="63"/>
      <c r="J74" s="61"/>
      <c r="K74" s="61"/>
    </row>
    <row r="75" spans="1:11" ht="15" x14ac:dyDescent="0.2">
      <c r="A75" s="80"/>
      <c r="B75" s="48">
        <v>1</v>
      </c>
      <c r="C75" s="49" t="s">
        <v>281</v>
      </c>
      <c r="D75" s="50" t="s">
        <v>157</v>
      </c>
      <c r="E75" s="51" t="s">
        <v>308</v>
      </c>
      <c r="F75" s="52" t="s">
        <v>6</v>
      </c>
      <c r="G75" s="53">
        <v>12</v>
      </c>
      <c r="H75" s="53">
        <v>12</v>
      </c>
      <c r="I75" s="54" t="s">
        <v>282</v>
      </c>
      <c r="J75" s="55" t="s">
        <v>283</v>
      </c>
      <c r="K75" s="55">
        <v>636</v>
      </c>
    </row>
    <row r="76" spans="1:11" ht="15" x14ac:dyDescent="0.2">
      <c r="A76" s="46"/>
      <c r="B76" s="48"/>
      <c r="C76" s="49"/>
      <c r="D76" s="50"/>
      <c r="E76" s="51"/>
      <c r="F76" s="52" t="s">
        <v>5</v>
      </c>
      <c r="G76" s="53">
        <v>0</v>
      </c>
      <c r="H76" s="53">
        <v>0</v>
      </c>
      <c r="I76" s="72"/>
      <c r="J76" s="55"/>
      <c r="K76" s="55"/>
    </row>
    <row r="77" spans="1:11" x14ac:dyDescent="0.2">
      <c r="A77" s="46"/>
      <c r="B77" s="48"/>
      <c r="C77" s="49"/>
      <c r="D77" s="50"/>
      <c r="E77" s="51"/>
      <c r="F77" s="58" t="s">
        <v>4</v>
      </c>
      <c r="G77" s="53">
        <v>0</v>
      </c>
      <c r="H77" s="53">
        <v>0</v>
      </c>
      <c r="I77" s="54"/>
      <c r="J77" s="55"/>
      <c r="K77" s="55"/>
    </row>
    <row r="78" spans="1:11" x14ac:dyDescent="0.2">
      <c r="A78" s="46"/>
      <c r="B78" s="48"/>
      <c r="C78" s="59"/>
      <c r="D78" s="87"/>
      <c r="E78" s="60"/>
      <c r="F78" s="61" t="s">
        <v>3</v>
      </c>
      <c r="G78" s="62">
        <f>SUM(G75:G77)</f>
        <v>12</v>
      </c>
      <c r="H78" s="62">
        <f>SUM(H75:H77)</f>
        <v>12</v>
      </c>
      <c r="I78" s="63"/>
      <c r="J78" s="61"/>
      <c r="K78" s="61"/>
    </row>
    <row r="79" spans="1:11" x14ac:dyDescent="0.2">
      <c r="A79" s="46"/>
      <c r="B79" s="68" t="s">
        <v>2</v>
      </c>
      <c r="C79" s="68"/>
      <c r="D79" s="68"/>
      <c r="E79" s="68"/>
      <c r="F79" s="68"/>
      <c r="G79" s="69">
        <f>+G74+G78</f>
        <v>12</v>
      </c>
      <c r="H79" s="69">
        <f>+H74+H78</f>
        <v>12</v>
      </c>
      <c r="I79" s="70"/>
      <c r="J79" s="71"/>
      <c r="K79" s="71"/>
    </row>
    <row r="80" spans="1:11" x14ac:dyDescent="0.2">
      <c r="A80" s="46">
        <v>2</v>
      </c>
      <c r="B80" s="47" t="s">
        <v>284</v>
      </c>
      <c r="C80" s="47"/>
      <c r="D80" s="47"/>
      <c r="E80" s="47"/>
      <c r="F80" s="47"/>
      <c r="G80" s="47"/>
      <c r="H80" s="47"/>
      <c r="I80" s="47"/>
      <c r="J80" s="47"/>
      <c r="K80" s="47"/>
    </row>
    <row r="81" spans="1:11" x14ac:dyDescent="0.2">
      <c r="A81" s="97"/>
      <c r="B81" s="75">
        <v>1</v>
      </c>
      <c r="C81" s="49" t="s">
        <v>285</v>
      </c>
      <c r="D81" s="50" t="s">
        <v>157</v>
      </c>
      <c r="E81" s="51" t="s">
        <v>309</v>
      </c>
      <c r="F81" s="76" t="s">
        <v>6</v>
      </c>
      <c r="G81" s="77">
        <v>155.1</v>
      </c>
      <c r="H81" s="77">
        <v>154.9</v>
      </c>
      <c r="I81" s="78" t="s">
        <v>286</v>
      </c>
      <c r="J81" s="79">
        <v>85</v>
      </c>
      <c r="K81" s="79">
        <v>67</v>
      </c>
    </row>
    <row r="82" spans="1:11" x14ac:dyDescent="0.2">
      <c r="A82" s="97"/>
      <c r="B82" s="75"/>
      <c r="C82" s="49"/>
      <c r="D82" s="50"/>
      <c r="E82" s="51"/>
      <c r="F82" s="76"/>
      <c r="G82" s="77"/>
      <c r="H82" s="77"/>
      <c r="I82" s="78"/>
      <c r="J82" s="79"/>
      <c r="K82" s="79"/>
    </row>
    <row r="83" spans="1:11" x14ac:dyDescent="0.2">
      <c r="A83" s="46"/>
      <c r="B83" s="48"/>
      <c r="C83" s="49"/>
      <c r="D83" s="50"/>
      <c r="E83" s="51"/>
      <c r="F83" s="52" t="s">
        <v>5</v>
      </c>
      <c r="G83" s="53">
        <v>88.7</v>
      </c>
      <c r="H83" s="53">
        <v>88.7</v>
      </c>
      <c r="I83" s="56"/>
      <c r="J83" s="55"/>
      <c r="K83" s="55"/>
    </row>
    <row r="84" spans="1:11" x14ac:dyDescent="0.2">
      <c r="A84" s="46"/>
      <c r="B84" s="48"/>
      <c r="C84" s="49"/>
      <c r="D84" s="50"/>
      <c r="E84" s="51"/>
      <c r="F84" s="58" t="s">
        <v>4</v>
      </c>
      <c r="G84" s="53">
        <v>0</v>
      </c>
      <c r="H84" s="53">
        <v>0</v>
      </c>
      <c r="I84" s="56"/>
      <c r="J84" s="55"/>
      <c r="K84" s="55"/>
    </row>
    <row r="85" spans="1:11" x14ac:dyDescent="0.2">
      <c r="A85" s="46"/>
      <c r="B85" s="48"/>
      <c r="C85" s="59"/>
      <c r="D85" s="87"/>
      <c r="E85" s="60"/>
      <c r="F85" s="61" t="s">
        <v>3</v>
      </c>
      <c r="G85" s="62">
        <f>SUM(G81:G84)</f>
        <v>243.8</v>
      </c>
      <c r="H85" s="62">
        <f>SUM(H81:H84)</f>
        <v>243.60000000000002</v>
      </c>
      <c r="I85" s="63"/>
      <c r="J85" s="61"/>
      <c r="K85" s="61"/>
    </row>
    <row r="86" spans="1:11" x14ac:dyDescent="0.2">
      <c r="A86" s="46"/>
      <c r="B86" s="68" t="s">
        <v>2</v>
      </c>
      <c r="C86" s="68"/>
      <c r="D86" s="68"/>
      <c r="E86" s="68"/>
      <c r="F86" s="68"/>
      <c r="G86" s="69">
        <f>+G85</f>
        <v>243.8</v>
      </c>
      <c r="H86" s="69">
        <f>+H85</f>
        <v>243.60000000000002</v>
      </c>
      <c r="I86" s="70"/>
      <c r="J86" s="71"/>
      <c r="K86" s="71"/>
    </row>
    <row r="87" spans="1:11" x14ac:dyDescent="0.2">
      <c r="A87" s="46">
        <v>3</v>
      </c>
      <c r="B87" s="47" t="s">
        <v>287</v>
      </c>
      <c r="C87" s="47"/>
      <c r="D87" s="47"/>
      <c r="E87" s="47"/>
      <c r="F87" s="47"/>
      <c r="G87" s="47"/>
      <c r="H87" s="47"/>
      <c r="I87" s="47"/>
      <c r="J87" s="47"/>
      <c r="K87" s="47"/>
    </row>
    <row r="88" spans="1:11" x14ac:dyDescent="0.2">
      <c r="A88" s="46"/>
      <c r="B88" s="48">
        <v>1</v>
      </c>
      <c r="C88" s="49" t="s">
        <v>288</v>
      </c>
      <c r="D88" s="50"/>
      <c r="E88" s="51" t="s">
        <v>310</v>
      </c>
      <c r="F88" s="52" t="s">
        <v>6</v>
      </c>
      <c r="G88" s="53">
        <v>0</v>
      </c>
      <c r="H88" s="53">
        <v>0</v>
      </c>
      <c r="I88" s="54" t="s">
        <v>289</v>
      </c>
      <c r="J88" s="55" t="s">
        <v>220</v>
      </c>
      <c r="K88" s="55">
        <v>0</v>
      </c>
    </row>
    <row r="89" spans="1:11" x14ac:dyDescent="0.2">
      <c r="A89" s="46"/>
      <c r="B89" s="48"/>
      <c r="C89" s="49"/>
      <c r="D89" s="50"/>
      <c r="E89" s="51"/>
      <c r="F89" s="52" t="s">
        <v>5</v>
      </c>
      <c r="G89" s="53">
        <v>0</v>
      </c>
      <c r="H89" s="53">
        <v>0</v>
      </c>
      <c r="I89" s="56"/>
      <c r="J89" s="55"/>
      <c r="K89" s="55"/>
    </row>
    <row r="90" spans="1:11" x14ac:dyDescent="0.2">
      <c r="A90" s="46"/>
      <c r="B90" s="48"/>
      <c r="C90" s="49"/>
      <c r="D90" s="50"/>
      <c r="E90" s="51"/>
      <c r="F90" s="58" t="s">
        <v>4</v>
      </c>
      <c r="G90" s="53">
        <v>0</v>
      </c>
      <c r="H90" s="53">
        <v>0</v>
      </c>
      <c r="I90" s="56"/>
      <c r="J90" s="55"/>
      <c r="K90" s="55"/>
    </row>
    <row r="91" spans="1:11" x14ac:dyDescent="0.2">
      <c r="A91" s="46"/>
      <c r="B91" s="48"/>
      <c r="C91" s="59"/>
      <c r="D91" s="87"/>
      <c r="E91" s="60"/>
      <c r="F91" s="61" t="s">
        <v>3</v>
      </c>
      <c r="G91" s="62">
        <f>SUM(G88:G90)</f>
        <v>0</v>
      </c>
      <c r="H91" s="62">
        <f>SUM(H88:H90)</f>
        <v>0</v>
      </c>
      <c r="I91" s="63"/>
      <c r="J91" s="61"/>
      <c r="K91" s="61"/>
    </row>
    <row r="92" spans="1:11" x14ac:dyDescent="0.2">
      <c r="A92" s="46"/>
      <c r="B92" s="68" t="s">
        <v>2</v>
      </c>
      <c r="C92" s="68"/>
      <c r="D92" s="68"/>
      <c r="E92" s="68"/>
      <c r="F92" s="68"/>
      <c r="G92" s="69">
        <f>+G91</f>
        <v>0</v>
      </c>
      <c r="H92" s="69">
        <f>+H91</f>
        <v>0</v>
      </c>
      <c r="I92" s="70"/>
      <c r="J92" s="71"/>
      <c r="K92" s="71"/>
    </row>
    <row r="93" spans="1:11" x14ac:dyDescent="0.2">
      <c r="A93" s="46">
        <v>1</v>
      </c>
      <c r="B93" s="47" t="s">
        <v>290</v>
      </c>
      <c r="C93" s="47"/>
      <c r="D93" s="47"/>
      <c r="E93" s="47"/>
      <c r="F93" s="47"/>
      <c r="G93" s="47"/>
      <c r="H93" s="47"/>
      <c r="I93" s="47"/>
      <c r="J93" s="47"/>
      <c r="K93" s="47"/>
    </row>
    <row r="94" spans="1:11" x14ac:dyDescent="0.2">
      <c r="A94" s="46"/>
      <c r="B94" s="48">
        <v>2</v>
      </c>
      <c r="C94" s="49" t="s">
        <v>291</v>
      </c>
      <c r="D94" s="50" t="s">
        <v>157</v>
      </c>
      <c r="E94" s="51" t="s">
        <v>241</v>
      </c>
      <c r="F94" s="52" t="s">
        <v>6</v>
      </c>
      <c r="G94" s="53">
        <v>19.100000000000001</v>
      </c>
      <c r="H94" s="53">
        <v>19</v>
      </c>
      <c r="I94" s="54" t="s">
        <v>292</v>
      </c>
      <c r="J94" s="55" t="s">
        <v>293</v>
      </c>
      <c r="K94" s="55">
        <v>11</v>
      </c>
    </row>
    <row r="95" spans="1:11" x14ac:dyDescent="0.2">
      <c r="A95" s="46"/>
      <c r="B95" s="48"/>
      <c r="C95" s="49"/>
      <c r="D95" s="50"/>
      <c r="E95" s="51"/>
      <c r="F95" s="52" t="s">
        <v>5</v>
      </c>
      <c r="G95" s="53">
        <v>0</v>
      </c>
      <c r="H95" s="53">
        <v>0</v>
      </c>
      <c r="I95" s="54"/>
      <c r="J95" s="55"/>
      <c r="K95" s="55"/>
    </row>
    <row r="96" spans="1:11" x14ac:dyDescent="0.2">
      <c r="A96" s="46"/>
      <c r="B96" s="48"/>
      <c r="C96" s="49"/>
      <c r="D96" s="50"/>
      <c r="E96" s="51"/>
      <c r="F96" s="58" t="s">
        <v>4</v>
      </c>
      <c r="G96" s="53">
        <v>0</v>
      </c>
      <c r="H96" s="53">
        <v>0</v>
      </c>
      <c r="I96" s="56"/>
      <c r="J96" s="55"/>
      <c r="K96" s="55"/>
    </row>
    <row r="97" spans="1:11" x14ac:dyDescent="0.2">
      <c r="A97" s="46"/>
      <c r="B97" s="48"/>
      <c r="C97" s="59"/>
      <c r="D97" s="87"/>
      <c r="E97" s="60"/>
      <c r="F97" s="61" t="s">
        <v>3</v>
      </c>
      <c r="G97" s="62">
        <f>SUM(G94:G96)</f>
        <v>19.100000000000001</v>
      </c>
      <c r="H97" s="62">
        <f>SUM(H94:H96)</f>
        <v>19</v>
      </c>
      <c r="I97" s="63"/>
      <c r="J97" s="61"/>
      <c r="K97" s="61"/>
    </row>
    <row r="98" spans="1:11" ht="15" x14ac:dyDescent="0.2">
      <c r="A98" s="80"/>
      <c r="B98" s="48">
        <v>3</v>
      </c>
      <c r="C98" s="49" t="s">
        <v>294</v>
      </c>
      <c r="D98" s="50" t="s">
        <v>157</v>
      </c>
      <c r="E98" s="51" t="s">
        <v>241</v>
      </c>
      <c r="F98" s="52" t="s">
        <v>6</v>
      </c>
      <c r="G98" s="53">
        <v>0</v>
      </c>
      <c r="H98" s="53">
        <v>0</v>
      </c>
      <c r="I98" s="54" t="s">
        <v>295</v>
      </c>
      <c r="J98" s="55" t="s">
        <v>201</v>
      </c>
      <c r="K98" s="55">
        <v>10</v>
      </c>
    </row>
    <row r="99" spans="1:11" ht="15" x14ac:dyDescent="0.2">
      <c r="A99" s="46"/>
      <c r="B99" s="48"/>
      <c r="C99" s="49"/>
      <c r="D99" s="50"/>
      <c r="E99" s="51"/>
      <c r="F99" s="52" t="s">
        <v>5</v>
      </c>
      <c r="G99" s="53">
        <v>14.1</v>
      </c>
      <c r="H99" s="53">
        <v>14.1</v>
      </c>
      <c r="I99" s="72"/>
      <c r="J99" s="55"/>
      <c r="K99" s="55"/>
    </row>
    <row r="100" spans="1:11" x14ac:dyDescent="0.2">
      <c r="A100" s="46"/>
      <c r="B100" s="48"/>
      <c r="C100" s="49"/>
      <c r="D100" s="50"/>
      <c r="E100" s="51"/>
      <c r="F100" s="58" t="s">
        <v>4</v>
      </c>
      <c r="G100" s="53">
        <v>0</v>
      </c>
      <c r="H100" s="53">
        <v>0</v>
      </c>
      <c r="I100" s="54"/>
      <c r="J100" s="55"/>
      <c r="K100" s="55"/>
    </row>
    <row r="101" spans="1:11" x14ac:dyDescent="0.2">
      <c r="A101" s="46"/>
      <c r="B101" s="48"/>
      <c r="C101" s="59"/>
      <c r="D101" s="87"/>
      <c r="E101" s="60"/>
      <c r="F101" s="61" t="s">
        <v>3</v>
      </c>
      <c r="G101" s="62">
        <f>SUM(G98:G100)</f>
        <v>14.1</v>
      </c>
      <c r="H101" s="62">
        <f>SUM(H98:H100)</f>
        <v>14.1</v>
      </c>
      <c r="I101" s="63"/>
      <c r="J101" s="61"/>
      <c r="K101" s="61"/>
    </row>
    <row r="102" spans="1:11" ht="24" x14ac:dyDescent="0.2">
      <c r="A102" s="80"/>
      <c r="B102" s="48">
        <v>4</v>
      </c>
      <c r="C102" s="49" t="s">
        <v>296</v>
      </c>
      <c r="D102" s="50" t="s">
        <v>157</v>
      </c>
      <c r="E102" s="51" t="s">
        <v>241</v>
      </c>
      <c r="F102" s="52" t="s">
        <v>6</v>
      </c>
      <c r="G102" s="53">
        <v>3.2</v>
      </c>
      <c r="H102" s="53">
        <v>3.2</v>
      </c>
      <c r="I102" s="54" t="s">
        <v>297</v>
      </c>
      <c r="J102" s="55" t="s">
        <v>58</v>
      </c>
      <c r="K102" s="55">
        <v>1</v>
      </c>
    </row>
    <row r="103" spans="1:11" ht="15" x14ac:dyDescent="0.2">
      <c r="A103" s="46"/>
      <c r="B103" s="48"/>
      <c r="C103" s="49"/>
      <c r="D103" s="50"/>
      <c r="E103" s="51"/>
      <c r="F103" s="52" t="s">
        <v>5</v>
      </c>
      <c r="G103" s="53">
        <v>0</v>
      </c>
      <c r="H103" s="53">
        <v>0</v>
      </c>
      <c r="I103" s="72"/>
      <c r="J103" s="55"/>
      <c r="K103" s="55"/>
    </row>
    <row r="104" spans="1:11" x14ac:dyDescent="0.2">
      <c r="A104" s="46"/>
      <c r="B104" s="48"/>
      <c r="C104" s="49"/>
      <c r="D104" s="50"/>
      <c r="E104" s="51"/>
      <c r="F104" s="58" t="s">
        <v>4</v>
      </c>
      <c r="G104" s="53">
        <v>0</v>
      </c>
      <c r="H104" s="53">
        <v>0</v>
      </c>
      <c r="I104" s="54"/>
      <c r="J104" s="55"/>
      <c r="K104" s="55"/>
    </row>
    <row r="105" spans="1:11" x14ac:dyDescent="0.2">
      <c r="A105" s="46"/>
      <c r="B105" s="48"/>
      <c r="C105" s="59"/>
      <c r="D105" s="87"/>
      <c r="E105" s="60"/>
      <c r="F105" s="61" t="s">
        <v>3</v>
      </c>
      <c r="G105" s="62">
        <f>SUM(G102:G104)</f>
        <v>3.2</v>
      </c>
      <c r="H105" s="62">
        <f>SUM(H102:H104)</f>
        <v>3.2</v>
      </c>
      <c r="I105" s="63"/>
      <c r="J105" s="61"/>
      <c r="K105" s="61"/>
    </row>
    <row r="106" spans="1:11" ht="36" x14ac:dyDescent="0.2">
      <c r="A106" s="80"/>
      <c r="B106" s="48">
        <v>5</v>
      </c>
      <c r="C106" s="49" t="s">
        <v>298</v>
      </c>
      <c r="D106" s="50" t="s">
        <v>157</v>
      </c>
      <c r="E106" s="51" t="s">
        <v>241</v>
      </c>
      <c r="F106" s="52" t="s">
        <v>6</v>
      </c>
      <c r="G106" s="53">
        <v>0</v>
      </c>
      <c r="H106" s="53">
        <v>0</v>
      </c>
      <c r="I106" s="54" t="s">
        <v>299</v>
      </c>
      <c r="J106" s="55" t="s">
        <v>300</v>
      </c>
      <c r="K106" s="55">
        <v>90</v>
      </c>
    </row>
    <row r="107" spans="1:11" ht="15" x14ac:dyDescent="0.2">
      <c r="A107" s="46"/>
      <c r="B107" s="48"/>
      <c r="C107" s="49"/>
      <c r="D107" s="50"/>
      <c r="E107" s="51"/>
      <c r="F107" s="52" t="s">
        <v>5</v>
      </c>
      <c r="G107" s="53">
        <v>0</v>
      </c>
      <c r="H107" s="53">
        <v>0</v>
      </c>
      <c r="I107" s="72"/>
      <c r="J107" s="55"/>
      <c r="K107" s="55"/>
    </row>
    <row r="108" spans="1:11" ht="15" x14ac:dyDescent="0.2">
      <c r="A108" s="46"/>
      <c r="B108" s="48"/>
      <c r="C108" s="49"/>
      <c r="D108" s="50"/>
      <c r="E108" s="51"/>
      <c r="F108" s="58" t="s">
        <v>4</v>
      </c>
      <c r="G108" s="53">
        <v>23.5</v>
      </c>
      <c r="H108" s="53">
        <v>23.4</v>
      </c>
      <c r="I108" s="72"/>
      <c r="J108" s="55"/>
      <c r="K108" s="55"/>
    </row>
    <row r="109" spans="1:11" x14ac:dyDescent="0.2">
      <c r="A109" s="46"/>
      <c r="B109" s="48"/>
      <c r="C109" s="49"/>
      <c r="D109" s="50"/>
      <c r="E109" s="51"/>
      <c r="F109" s="58" t="s">
        <v>180</v>
      </c>
      <c r="G109" s="53">
        <v>5.7</v>
      </c>
      <c r="H109" s="53">
        <v>0</v>
      </c>
      <c r="I109" s="54"/>
      <c r="J109" s="55"/>
      <c r="K109" s="55"/>
    </row>
    <row r="110" spans="1:11" x14ac:dyDescent="0.2">
      <c r="A110" s="46"/>
      <c r="B110" s="48"/>
      <c r="C110" s="59"/>
      <c r="D110" s="87"/>
      <c r="E110" s="60"/>
      <c r="F110" s="61" t="s">
        <v>3</v>
      </c>
      <c r="G110" s="62">
        <f>SUM(G106:G109)</f>
        <v>29.2</v>
      </c>
      <c r="H110" s="62">
        <f>SUM(H106:H109)</f>
        <v>23.4</v>
      </c>
      <c r="I110" s="63"/>
      <c r="J110" s="61"/>
      <c r="K110" s="61"/>
    </row>
    <row r="111" spans="1:11" x14ac:dyDescent="0.2">
      <c r="A111" s="46"/>
      <c r="B111" s="68" t="s">
        <v>2</v>
      </c>
      <c r="C111" s="68"/>
      <c r="D111" s="68"/>
      <c r="E111" s="68"/>
      <c r="F111" s="68"/>
      <c r="G111" s="69">
        <f>+G97+G101+G105+G110</f>
        <v>65.600000000000009</v>
      </c>
      <c r="H111" s="69">
        <f>+H97+H101+H105+H110</f>
        <v>59.7</v>
      </c>
      <c r="I111" s="70"/>
      <c r="J111" s="71"/>
      <c r="K111" s="71"/>
    </row>
    <row r="112" spans="1:11" x14ac:dyDescent="0.2">
      <c r="A112" s="46">
        <v>1</v>
      </c>
      <c r="B112" s="47" t="s">
        <v>301</v>
      </c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x14ac:dyDescent="0.2">
      <c r="A113" s="46">
        <v>1</v>
      </c>
      <c r="B113" s="48">
        <v>1</v>
      </c>
      <c r="C113" s="49" t="s">
        <v>302</v>
      </c>
      <c r="D113" s="50" t="s">
        <v>157</v>
      </c>
      <c r="E113" s="51" t="s">
        <v>160</v>
      </c>
      <c r="F113" s="52" t="s">
        <v>6</v>
      </c>
      <c r="G113" s="53">
        <v>0</v>
      </c>
      <c r="H113" s="53">
        <v>0</v>
      </c>
      <c r="I113" s="54" t="s">
        <v>303</v>
      </c>
      <c r="J113" s="55" t="s">
        <v>304</v>
      </c>
      <c r="K113" s="55">
        <v>108</v>
      </c>
    </row>
    <row r="114" spans="1:11" x14ac:dyDescent="0.2">
      <c r="A114" s="46"/>
      <c r="B114" s="48"/>
      <c r="C114" s="49"/>
      <c r="D114" s="50"/>
      <c r="E114" s="51"/>
      <c r="F114" s="52" t="s">
        <v>5</v>
      </c>
      <c r="G114" s="53">
        <v>0</v>
      </c>
      <c r="H114" s="53">
        <v>0</v>
      </c>
      <c r="I114" s="56"/>
      <c r="J114" s="55"/>
      <c r="K114" s="55"/>
    </row>
    <row r="115" spans="1:11" x14ac:dyDescent="0.2">
      <c r="A115" s="46"/>
      <c r="B115" s="48"/>
      <c r="C115" s="49"/>
      <c r="D115" s="50"/>
      <c r="E115" s="51"/>
      <c r="F115" s="58" t="s">
        <v>4</v>
      </c>
      <c r="G115" s="53">
        <v>0</v>
      </c>
      <c r="H115" s="53">
        <v>0</v>
      </c>
      <c r="I115" s="56"/>
      <c r="J115" s="55"/>
      <c r="K115" s="55"/>
    </row>
    <row r="116" spans="1:11" x14ac:dyDescent="0.2">
      <c r="A116" s="46"/>
      <c r="B116" s="48"/>
      <c r="C116" s="59"/>
      <c r="D116" s="87"/>
      <c r="E116" s="60"/>
      <c r="F116" s="61" t="s">
        <v>3</v>
      </c>
      <c r="G116" s="62">
        <f>SUM(G113:G115)</f>
        <v>0</v>
      </c>
      <c r="H116" s="62">
        <f>SUM(H113:H115)</f>
        <v>0</v>
      </c>
      <c r="I116" s="63"/>
      <c r="J116" s="61"/>
      <c r="K116" s="61"/>
    </row>
    <row r="117" spans="1:11" ht="15" x14ac:dyDescent="0.2">
      <c r="A117" s="80"/>
      <c r="B117" s="48">
        <v>1</v>
      </c>
      <c r="C117" s="49" t="s">
        <v>305</v>
      </c>
      <c r="D117" s="50" t="s">
        <v>157</v>
      </c>
      <c r="E117" s="51" t="s">
        <v>311</v>
      </c>
      <c r="F117" s="52" t="s">
        <v>6</v>
      </c>
      <c r="G117" s="53">
        <v>0</v>
      </c>
      <c r="H117" s="53">
        <v>0</v>
      </c>
      <c r="I117" s="54" t="s">
        <v>306</v>
      </c>
      <c r="J117" s="55" t="s">
        <v>67</v>
      </c>
      <c r="K117" s="55">
        <v>116</v>
      </c>
    </row>
    <row r="118" spans="1:11" ht="15" x14ac:dyDescent="0.2">
      <c r="A118" s="46"/>
      <c r="B118" s="48"/>
      <c r="C118" s="49"/>
      <c r="D118" s="50"/>
      <c r="E118" s="51"/>
      <c r="F118" s="52" t="s">
        <v>5</v>
      </c>
      <c r="G118" s="53">
        <v>0</v>
      </c>
      <c r="H118" s="53">
        <v>0</v>
      </c>
      <c r="I118" s="72"/>
      <c r="J118" s="55"/>
      <c r="K118" s="55"/>
    </row>
    <row r="119" spans="1:11" x14ac:dyDescent="0.2">
      <c r="A119" s="46"/>
      <c r="B119" s="48"/>
      <c r="C119" s="49"/>
      <c r="D119" s="50"/>
      <c r="E119" s="51"/>
      <c r="F119" s="58" t="s">
        <v>4</v>
      </c>
      <c r="G119" s="53">
        <v>0</v>
      </c>
      <c r="H119" s="53">
        <v>0</v>
      </c>
      <c r="I119" s="54"/>
      <c r="J119" s="55"/>
      <c r="K119" s="55"/>
    </row>
    <row r="120" spans="1:11" x14ac:dyDescent="0.2">
      <c r="A120" s="46"/>
      <c r="B120" s="48"/>
      <c r="C120" s="59"/>
      <c r="D120" s="87"/>
      <c r="E120" s="60"/>
      <c r="F120" s="61" t="s">
        <v>3</v>
      </c>
      <c r="G120" s="62">
        <f>SUM(G117:G119)</f>
        <v>0</v>
      </c>
      <c r="H120" s="62">
        <f>SUM(H117:H119)</f>
        <v>0</v>
      </c>
      <c r="I120" s="63"/>
      <c r="J120" s="61"/>
      <c r="K120" s="61"/>
    </row>
    <row r="121" spans="1:11" x14ac:dyDescent="0.2">
      <c r="A121" s="46"/>
      <c r="B121" s="68" t="s">
        <v>2</v>
      </c>
      <c r="C121" s="68"/>
      <c r="D121" s="68"/>
      <c r="E121" s="68"/>
      <c r="F121" s="68"/>
      <c r="G121" s="69">
        <f>+G120+G116</f>
        <v>0</v>
      </c>
      <c r="H121" s="69">
        <f>+H120+H116</f>
        <v>0</v>
      </c>
      <c r="I121" s="70"/>
      <c r="J121" s="71"/>
      <c r="K121" s="71"/>
    </row>
    <row r="122" spans="1:11" x14ac:dyDescent="0.2">
      <c r="A122" s="81" t="s">
        <v>1</v>
      </c>
      <c r="B122" s="81"/>
      <c r="C122" s="81"/>
      <c r="D122" s="81"/>
      <c r="E122" s="81"/>
      <c r="F122" s="81"/>
      <c r="G122" s="82">
        <f>+G29+G43+G53+G68+G79+G86+G92+G111+G121</f>
        <v>660.80000000000007</v>
      </c>
      <c r="H122" s="82">
        <f>+H29+H43+H53+H68+H79+H86+H92+H111+H121</f>
        <v>651.20000000000005</v>
      </c>
      <c r="I122" s="83"/>
      <c r="J122" s="95"/>
      <c r="K122" s="95"/>
    </row>
    <row r="123" spans="1:11" x14ac:dyDescent="0.2">
      <c r="C123" s="14" t="s">
        <v>0</v>
      </c>
    </row>
    <row r="124" spans="1:11" x14ac:dyDescent="0.2">
      <c r="C124" s="14" t="s">
        <v>239</v>
      </c>
    </row>
  </sheetData>
  <mergeCells count="116">
    <mergeCell ref="A15:K15"/>
    <mergeCell ref="B16:K16"/>
    <mergeCell ref="C17:C19"/>
    <mergeCell ref="D17:D19"/>
    <mergeCell ref="E17:E19"/>
    <mergeCell ref="A6:I6"/>
    <mergeCell ref="J6:K6"/>
    <mergeCell ref="A8:I8"/>
    <mergeCell ref="G9:I9"/>
    <mergeCell ref="A13:K13"/>
    <mergeCell ref="G10:G12"/>
    <mergeCell ref="H10:H12"/>
    <mergeCell ref="I10:K10"/>
    <mergeCell ref="I11:I12"/>
    <mergeCell ref="J11:K11"/>
    <mergeCell ref="A14:K14"/>
    <mergeCell ref="A7:I7"/>
    <mergeCell ref="B29:F29"/>
    <mergeCell ref="B30:K30"/>
    <mergeCell ref="C31:C33"/>
    <mergeCell ref="D31:D33"/>
    <mergeCell ref="E31:E33"/>
    <mergeCell ref="C21:C23"/>
    <mergeCell ref="D21:D23"/>
    <mergeCell ref="E21:E23"/>
    <mergeCell ref="C25:C27"/>
    <mergeCell ref="D25:D27"/>
    <mergeCell ref="E25:E27"/>
    <mergeCell ref="C49:C51"/>
    <mergeCell ref="D49:D51"/>
    <mergeCell ref="E49:E51"/>
    <mergeCell ref="B53:F53"/>
    <mergeCell ref="B54:K54"/>
    <mergeCell ref="B43:F43"/>
    <mergeCell ref="B44:K44"/>
    <mergeCell ref="C45:C47"/>
    <mergeCell ref="D45:D47"/>
    <mergeCell ref="E45:E47"/>
    <mergeCell ref="C64:C66"/>
    <mergeCell ref="D64:D66"/>
    <mergeCell ref="E64:E66"/>
    <mergeCell ref="B68:F68"/>
    <mergeCell ref="B69:K69"/>
    <mergeCell ref="C55:C57"/>
    <mergeCell ref="D55:D57"/>
    <mergeCell ref="E55:E57"/>
    <mergeCell ref="C59:C62"/>
    <mergeCell ref="D59:D62"/>
    <mergeCell ref="E59:E62"/>
    <mergeCell ref="F70:F71"/>
    <mergeCell ref="G70:G71"/>
    <mergeCell ref="H70:H71"/>
    <mergeCell ref="I70:I71"/>
    <mergeCell ref="J70:J71"/>
    <mergeCell ref="K70:K71"/>
    <mergeCell ref="A70:A71"/>
    <mergeCell ref="B70:B71"/>
    <mergeCell ref="C70:C73"/>
    <mergeCell ref="D70:D73"/>
    <mergeCell ref="E70:E73"/>
    <mergeCell ref="A81:A82"/>
    <mergeCell ref="B81:B82"/>
    <mergeCell ref="C81:C84"/>
    <mergeCell ref="D81:D84"/>
    <mergeCell ref="E81:E84"/>
    <mergeCell ref="C75:C77"/>
    <mergeCell ref="D75:D77"/>
    <mergeCell ref="E75:E77"/>
    <mergeCell ref="B79:F79"/>
    <mergeCell ref="B80:K80"/>
    <mergeCell ref="B86:F86"/>
    <mergeCell ref="B87:K87"/>
    <mergeCell ref="C88:C90"/>
    <mergeCell ref="D88:D90"/>
    <mergeCell ref="E88:E90"/>
    <mergeCell ref="F81:F82"/>
    <mergeCell ref="G81:G82"/>
    <mergeCell ref="H81:H82"/>
    <mergeCell ref="I81:I82"/>
    <mergeCell ref="J81:J82"/>
    <mergeCell ref="K81:K82"/>
    <mergeCell ref="C98:C100"/>
    <mergeCell ref="D98:D100"/>
    <mergeCell ref="E98:E100"/>
    <mergeCell ref="C102:C104"/>
    <mergeCell ref="D102:D104"/>
    <mergeCell ref="E102:E104"/>
    <mergeCell ref="B92:F92"/>
    <mergeCell ref="B93:K93"/>
    <mergeCell ref="C94:C96"/>
    <mergeCell ref="D94:D96"/>
    <mergeCell ref="E94:E96"/>
    <mergeCell ref="C35:C37"/>
    <mergeCell ref="D35:D37"/>
    <mergeCell ref="D39:D41"/>
    <mergeCell ref="E35:E37"/>
    <mergeCell ref="E39:E41"/>
    <mergeCell ref="B121:F121"/>
    <mergeCell ref="A122:F122"/>
    <mergeCell ref="A10:A12"/>
    <mergeCell ref="B10:B12"/>
    <mergeCell ref="C10:C12"/>
    <mergeCell ref="D10:D12"/>
    <mergeCell ref="E10:E12"/>
    <mergeCell ref="F10:F12"/>
    <mergeCell ref="C113:C115"/>
    <mergeCell ref="D113:D115"/>
    <mergeCell ref="E113:E115"/>
    <mergeCell ref="C117:C119"/>
    <mergeCell ref="D117:D119"/>
    <mergeCell ref="E117:E119"/>
    <mergeCell ref="C106:C109"/>
    <mergeCell ref="D106:D109"/>
    <mergeCell ref="E106:E109"/>
    <mergeCell ref="B111:F111"/>
    <mergeCell ref="B112:K112"/>
  </mergeCells>
  <pageMargins left="0.25" right="0.25" top="0.75" bottom="0.75" header="0.3" footer="0.3"/>
  <pageSetup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C1B6-7056-4DF6-B01E-C0B126D53CEC}">
  <sheetPr>
    <pageSetUpPr fitToPage="1"/>
  </sheetPr>
  <dimension ref="A1:K38"/>
  <sheetViews>
    <sheetView zoomScaleNormal="100" workbookViewId="0">
      <selection activeCell="A7" sqref="A7:I7"/>
    </sheetView>
  </sheetViews>
  <sheetFormatPr defaultRowHeight="12.75" x14ac:dyDescent="0.2"/>
  <cols>
    <col min="1" max="2" width="4.140625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s="1" customFormat="1" ht="15.75" x14ac:dyDescent="0.2">
      <c r="A1" s="2"/>
      <c r="B1" s="2"/>
      <c r="C1" s="2"/>
      <c r="D1" s="10"/>
      <c r="E1" s="10"/>
      <c r="F1" s="11"/>
      <c r="G1" s="10"/>
      <c r="H1" s="10"/>
      <c r="I1" s="11" t="s">
        <v>18</v>
      </c>
      <c r="J1" s="2"/>
    </row>
    <row r="2" spans="1:11" s="1" customFormat="1" ht="15.75" x14ac:dyDescent="0.2">
      <c r="A2" s="2"/>
      <c r="B2" s="2"/>
      <c r="C2" s="2"/>
      <c r="D2" s="11"/>
      <c r="E2" s="11"/>
      <c r="F2" s="11"/>
      <c r="G2" s="11"/>
      <c r="H2" s="11"/>
      <c r="I2" s="11" t="s">
        <v>19</v>
      </c>
      <c r="J2" s="16"/>
    </row>
    <row r="3" spans="1:11" s="1" customFormat="1" ht="15.75" x14ac:dyDescent="0.2">
      <c r="A3" s="2"/>
      <c r="B3" s="2"/>
      <c r="C3" s="2"/>
      <c r="D3" s="11"/>
      <c r="E3" s="11"/>
      <c r="F3" s="11"/>
      <c r="G3" s="11"/>
      <c r="H3" s="11"/>
      <c r="I3" s="11" t="s">
        <v>14</v>
      </c>
      <c r="J3" s="16"/>
    </row>
    <row r="4" spans="1:11" s="1" customFormat="1" ht="15.75" x14ac:dyDescent="0.2">
      <c r="A4" s="2"/>
      <c r="B4" s="2"/>
      <c r="C4" s="2"/>
      <c r="D4" s="11"/>
      <c r="E4" s="11"/>
      <c r="F4" s="11"/>
      <c r="G4" s="11"/>
      <c r="H4" s="11"/>
      <c r="I4" s="15"/>
      <c r="J4" s="16"/>
    </row>
    <row r="5" spans="1:11" s="1" customFormat="1" ht="15.75" x14ac:dyDescent="0.2">
      <c r="A5" s="2"/>
      <c r="B5" s="2"/>
      <c r="C5" s="6"/>
      <c r="D5" s="11"/>
      <c r="E5" s="11"/>
      <c r="F5" s="11"/>
      <c r="G5" s="11"/>
      <c r="H5" s="11"/>
      <c r="I5" s="15"/>
      <c r="J5" s="16"/>
    </row>
    <row r="6" spans="1:11" s="1" customFormat="1" ht="15.75" x14ac:dyDescent="0.2">
      <c r="A6" s="27"/>
      <c r="B6" s="27"/>
      <c r="C6" s="27"/>
      <c r="D6" s="27"/>
      <c r="E6" s="27"/>
      <c r="F6" s="27"/>
      <c r="G6" s="27"/>
      <c r="H6" s="27"/>
      <c r="I6" s="30"/>
      <c r="J6" s="31"/>
      <c r="K6" s="31"/>
    </row>
    <row r="7" spans="1:11" s="1" customFormat="1" ht="33.7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135"/>
      <c r="K7" s="135"/>
    </row>
    <row r="8" spans="1:11" s="3" customFormat="1" ht="15.75" x14ac:dyDescent="0.2">
      <c r="A8" s="29"/>
      <c r="B8" s="29"/>
      <c r="C8" s="29"/>
      <c r="D8" s="29"/>
      <c r="E8" s="29"/>
      <c r="F8" s="29"/>
      <c r="G8" s="29"/>
      <c r="H8" s="29"/>
      <c r="I8" s="17"/>
      <c r="J8" s="17"/>
    </row>
    <row r="9" spans="1:11" s="1" customFormat="1" x14ac:dyDescent="0.2">
      <c r="A9" s="2"/>
      <c r="B9" s="2"/>
      <c r="C9" s="2"/>
      <c r="D9" s="12"/>
      <c r="E9" s="12"/>
      <c r="F9" s="37"/>
      <c r="G9" s="37"/>
      <c r="H9" s="37"/>
      <c r="I9" s="2"/>
      <c r="J9" s="2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568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569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312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313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98"/>
      <c r="B17" s="99">
        <v>1</v>
      </c>
      <c r="C17" s="49" t="s">
        <v>314</v>
      </c>
      <c r="D17" s="50" t="s">
        <v>157</v>
      </c>
      <c r="E17" s="51" t="s">
        <v>173</v>
      </c>
      <c r="F17" s="52" t="s">
        <v>6</v>
      </c>
      <c r="G17" s="53">
        <v>33.5</v>
      </c>
      <c r="H17" s="53">
        <v>15.5</v>
      </c>
      <c r="I17" s="54" t="s">
        <v>315</v>
      </c>
      <c r="J17" s="55" t="s">
        <v>316</v>
      </c>
      <c r="K17" s="55">
        <v>10</v>
      </c>
    </row>
    <row r="18" spans="1:11" ht="24" x14ac:dyDescent="0.2">
      <c r="A18" s="98"/>
      <c r="B18" s="99"/>
      <c r="C18" s="49"/>
      <c r="D18" s="50"/>
      <c r="E18" s="51"/>
      <c r="F18" s="52" t="s">
        <v>5</v>
      </c>
      <c r="G18" s="53">
        <v>0</v>
      </c>
      <c r="H18" s="53">
        <v>0</v>
      </c>
      <c r="I18" s="54" t="s">
        <v>317</v>
      </c>
      <c r="J18" s="55" t="s">
        <v>119</v>
      </c>
      <c r="K18" s="55">
        <v>6</v>
      </c>
    </row>
    <row r="19" spans="1:11" x14ac:dyDescent="0.2">
      <c r="A19" s="98"/>
      <c r="B19" s="99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98"/>
      <c r="B20" s="99"/>
      <c r="C20" s="59"/>
      <c r="D20" s="87"/>
      <c r="E20" s="60"/>
      <c r="F20" s="61" t="s">
        <v>3</v>
      </c>
      <c r="G20" s="62">
        <f>SUM(G17:G19)</f>
        <v>33.5</v>
      </c>
      <c r="H20" s="62">
        <f>SUM(H17:H19)</f>
        <v>15.5</v>
      </c>
      <c r="I20" s="63"/>
      <c r="J20" s="61"/>
      <c r="K20" s="61"/>
    </row>
    <row r="21" spans="1:11" x14ac:dyDescent="0.2">
      <c r="A21" s="46"/>
      <c r="B21" s="68" t="s">
        <v>2</v>
      </c>
      <c r="C21" s="68"/>
      <c r="D21" s="68"/>
      <c r="E21" s="68"/>
      <c r="F21" s="68"/>
      <c r="G21" s="69">
        <f>+G20</f>
        <v>33.5</v>
      </c>
      <c r="H21" s="69">
        <f>+H20</f>
        <v>15.5</v>
      </c>
      <c r="I21" s="70"/>
      <c r="J21" s="71"/>
      <c r="K21" s="71"/>
    </row>
    <row r="22" spans="1:11" x14ac:dyDescent="0.2">
      <c r="A22" s="46">
        <v>2</v>
      </c>
      <c r="B22" s="47" t="s">
        <v>318</v>
      </c>
      <c r="C22" s="47"/>
      <c r="D22" s="47"/>
      <c r="E22" s="47"/>
      <c r="F22" s="47"/>
      <c r="G22" s="47"/>
      <c r="H22" s="47"/>
      <c r="I22" s="47"/>
      <c r="J22" s="47"/>
      <c r="K22" s="47"/>
    </row>
    <row r="23" spans="1:11" ht="24" x14ac:dyDescent="0.2">
      <c r="A23" s="98"/>
      <c r="B23" s="99">
        <v>1</v>
      </c>
      <c r="C23" s="49" t="s">
        <v>319</v>
      </c>
      <c r="D23" s="50" t="s">
        <v>157</v>
      </c>
      <c r="E23" s="51" t="s">
        <v>173</v>
      </c>
      <c r="F23" s="52" t="s">
        <v>6</v>
      </c>
      <c r="G23" s="53">
        <v>9.1999999999999993</v>
      </c>
      <c r="H23" s="53">
        <v>9.1999999999999993</v>
      </c>
      <c r="I23" s="54" t="s">
        <v>320</v>
      </c>
      <c r="J23" s="55" t="s">
        <v>220</v>
      </c>
      <c r="K23" s="55">
        <v>0</v>
      </c>
    </row>
    <row r="24" spans="1:11" ht="15" x14ac:dyDescent="0.2">
      <c r="A24" s="98"/>
      <c r="B24" s="99"/>
      <c r="C24" s="49"/>
      <c r="D24" s="50"/>
      <c r="E24" s="51"/>
      <c r="F24" s="52" t="s">
        <v>5</v>
      </c>
      <c r="G24" s="53">
        <v>0</v>
      </c>
      <c r="H24" s="53">
        <v>0</v>
      </c>
      <c r="I24" s="72"/>
      <c r="J24" s="55"/>
      <c r="K24" s="55"/>
    </row>
    <row r="25" spans="1:11" x14ac:dyDescent="0.2">
      <c r="A25" s="98"/>
      <c r="B25" s="99"/>
      <c r="C25" s="49"/>
      <c r="D25" s="50"/>
      <c r="E25" s="51"/>
      <c r="F25" s="58" t="s">
        <v>4</v>
      </c>
      <c r="G25" s="53">
        <v>0</v>
      </c>
      <c r="H25" s="53">
        <v>0</v>
      </c>
      <c r="I25" s="54"/>
      <c r="J25" s="55"/>
      <c r="K25" s="55"/>
    </row>
    <row r="26" spans="1:11" x14ac:dyDescent="0.2">
      <c r="A26" s="98"/>
      <c r="B26" s="99"/>
      <c r="C26" s="59"/>
      <c r="D26" s="87"/>
      <c r="E26" s="60"/>
      <c r="F26" s="61" t="s">
        <v>3</v>
      </c>
      <c r="G26" s="62">
        <f>SUM(G23:G25)</f>
        <v>9.1999999999999993</v>
      </c>
      <c r="H26" s="62">
        <f>SUM(H23:H25)</f>
        <v>9.1999999999999993</v>
      </c>
      <c r="I26" s="63"/>
      <c r="J26" s="61"/>
      <c r="K26" s="61"/>
    </row>
    <row r="27" spans="1:11" ht="36" x14ac:dyDescent="0.2">
      <c r="A27" s="100"/>
      <c r="B27" s="48">
        <v>2</v>
      </c>
      <c r="C27" s="49" t="s">
        <v>321</v>
      </c>
      <c r="D27" s="50" t="s">
        <v>157</v>
      </c>
      <c r="E27" s="51" t="s">
        <v>173</v>
      </c>
      <c r="F27" s="52" t="s">
        <v>6</v>
      </c>
      <c r="G27" s="53">
        <v>6</v>
      </c>
      <c r="H27" s="53">
        <v>5.9</v>
      </c>
      <c r="I27" s="54" t="s">
        <v>322</v>
      </c>
      <c r="J27" s="55" t="s">
        <v>58</v>
      </c>
      <c r="K27" s="55">
        <v>1</v>
      </c>
    </row>
    <row r="28" spans="1:11" x14ac:dyDescent="0.2">
      <c r="A28" s="100"/>
      <c r="B28" s="48"/>
      <c r="C28" s="49"/>
      <c r="D28" s="50"/>
      <c r="E28" s="51"/>
      <c r="F28" s="52" t="s">
        <v>5</v>
      </c>
      <c r="G28" s="53">
        <v>0</v>
      </c>
      <c r="H28" s="53">
        <v>0</v>
      </c>
      <c r="I28" s="56"/>
      <c r="J28" s="55"/>
      <c r="K28" s="55"/>
    </row>
    <row r="29" spans="1:11" x14ac:dyDescent="0.2">
      <c r="A29" s="100"/>
      <c r="B29" s="48"/>
      <c r="C29" s="49"/>
      <c r="D29" s="50"/>
      <c r="E29" s="51"/>
      <c r="F29" s="52" t="s">
        <v>4</v>
      </c>
      <c r="G29" s="53">
        <v>0</v>
      </c>
      <c r="H29" s="53">
        <v>0</v>
      </c>
      <c r="I29" s="56"/>
      <c r="J29" s="55"/>
      <c r="K29" s="55"/>
    </row>
    <row r="30" spans="1:11" x14ac:dyDescent="0.2">
      <c r="A30" s="100"/>
      <c r="B30" s="48"/>
      <c r="C30" s="59"/>
      <c r="D30" s="87"/>
      <c r="E30" s="60"/>
      <c r="F30" s="61" t="s">
        <v>3</v>
      </c>
      <c r="G30" s="62">
        <f>SUM(G27:G29)</f>
        <v>6</v>
      </c>
      <c r="H30" s="62">
        <f>SUM(H27:H29)</f>
        <v>5.9</v>
      </c>
      <c r="I30" s="63"/>
      <c r="J30" s="61"/>
      <c r="K30" s="61"/>
    </row>
    <row r="31" spans="1:11" ht="36" x14ac:dyDescent="0.2">
      <c r="A31" s="100"/>
      <c r="B31" s="48">
        <v>3</v>
      </c>
      <c r="C31" s="49" t="s">
        <v>323</v>
      </c>
      <c r="D31" s="50" t="s">
        <v>157</v>
      </c>
      <c r="E31" s="51" t="s">
        <v>173</v>
      </c>
      <c r="F31" s="52" t="s">
        <v>6</v>
      </c>
      <c r="G31" s="53">
        <v>10.9</v>
      </c>
      <c r="H31" s="53">
        <v>10.9</v>
      </c>
      <c r="I31" s="54" t="s">
        <v>324</v>
      </c>
      <c r="J31" s="55" t="s">
        <v>144</v>
      </c>
      <c r="K31" s="55">
        <v>10</v>
      </c>
    </row>
    <row r="32" spans="1:11" x14ac:dyDescent="0.2">
      <c r="A32" s="100"/>
      <c r="B32" s="48"/>
      <c r="C32" s="49"/>
      <c r="D32" s="50"/>
      <c r="E32" s="51"/>
      <c r="F32" s="52" t="s">
        <v>5</v>
      </c>
      <c r="G32" s="53">
        <v>0</v>
      </c>
      <c r="H32" s="53">
        <v>0</v>
      </c>
      <c r="I32" s="54" t="s">
        <v>325</v>
      </c>
      <c r="J32" s="55" t="s">
        <v>144</v>
      </c>
      <c r="K32" s="55">
        <v>10</v>
      </c>
    </row>
    <row r="33" spans="1:11" x14ac:dyDescent="0.2">
      <c r="A33" s="100"/>
      <c r="B33" s="48"/>
      <c r="C33" s="49"/>
      <c r="D33" s="50"/>
      <c r="E33" s="51"/>
      <c r="F33" s="52" t="s">
        <v>4</v>
      </c>
      <c r="G33" s="53">
        <v>0</v>
      </c>
      <c r="H33" s="53">
        <v>0</v>
      </c>
      <c r="I33" s="56"/>
      <c r="J33" s="55"/>
      <c r="K33" s="55"/>
    </row>
    <row r="34" spans="1:11" x14ac:dyDescent="0.2">
      <c r="A34" s="100"/>
      <c r="B34" s="48"/>
      <c r="C34" s="59"/>
      <c r="D34" s="87"/>
      <c r="E34" s="60"/>
      <c r="F34" s="61" t="s">
        <v>3</v>
      </c>
      <c r="G34" s="62">
        <f>SUM(G31:G33)</f>
        <v>10.9</v>
      </c>
      <c r="H34" s="62">
        <f>SUM(H31:H33)</f>
        <v>10.9</v>
      </c>
      <c r="I34" s="63"/>
      <c r="J34" s="61"/>
      <c r="K34" s="61"/>
    </row>
    <row r="35" spans="1:11" x14ac:dyDescent="0.2">
      <c r="A35" s="46"/>
      <c r="B35" s="68" t="s">
        <v>2</v>
      </c>
      <c r="C35" s="68"/>
      <c r="D35" s="68"/>
      <c r="E35" s="68"/>
      <c r="F35" s="68"/>
      <c r="G35" s="69">
        <f>+G34+G30+G26</f>
        <v>26.099999999999998</v>
      </c>
      <c r="H35" s="69">
        <f>+H34+H30+H26</f>
        <v>26</v>
      </c>
      <c r="I35" s="70"/>
      <c r="J35" s="71"/>
      <c r="K35" s="71"/>
    </row>
    <row r="36" spans="1:11" x14ac:dyDescent="0.2">
      <c r="A36" s="81" t="s">
        <v>1</v>
      </c>
      <c r="B36" s="81"/>
      <c r="C36" s="81"/>
      <c r="D36" s="81"/>
      <c r="E36" s="81"/>
      <c r="F36" s="81"/>
      <c r="G36" s="82">
        <f>+G35+G21</f>
        <v>59.599999999999994</v>
      </c>
      <c r="H36" s="82">
        <f>+H35+H21</f>
        <v>41.5</v>
      </c>
      <c r="I36" s="83"/>
      <c r="J36" s="83"/>
      <c r="K36" s="83"/>
    </row>
    <row r="37" spans="1:11" x14ac:dyDescent="0.2">
      <c r="C37" s="14" t="s">
        <v>0</v>
      </c>
    </row>
    <row r="38" spans="1:11" x14ac:dyDescent="0.2">
      <c r="C38" s="14" t="s">
        <v>239</v>
      </c>
    </row>
  </sheetData>
  <mergeCells count="36">
    <mergeCell ref="A7:I7"/>
    <mergeCell ref="C17:C19"/>
    <mergeCell ref="D17:D19"/>
    <mergeCell ref="E17:E19"/>
    <mergeCell ref="A6:H6"/>
    <mergeCell ref="I6:K6"/>
    <mergeCell ref="A8:H8"/>
    <mergeCell ref="F9:H9"/>
    <mergeCell ref="A13:K13"/>
    <mergeCell ref="H10:H12"/>
    <mergeCell ref="I10:K10"/>
    <mergeCell ref="I11:I12"/>
    <mergeCell ref="J11:K11"/>
    <mergeCell ref="A10:A12"/>
    <mergeCell ref="B10:B12"/>
    <mergeCell ref="C10:C12"/>
    <mergeCell ref="B35:F35"/>
    <mergeCell ref="A36:F36"/>
    <mergeCell ref="B21:F21"/>
    <mergeCell ref="B22:K22"/>
    <mergeCell ref="C23:C25"/>
    <mergeCell ref="D23:D25"/>
    <mergeCell ref="E23:E25"/>
    <mergeCell ref="C27:C29"/>
    <mergeCell ref="C31:C33"/>
    <mergeCell ref="D27:D29"/>
    <mergeCell ref="D31:D33"/>
    <mergeCell ref="E27:E29"/>
    <mergeCell ref="E31:E33"/>
    <mergeCell ref="B16:K16"/>
    <mergeCell ref="D10:D12"/>
    <mergeCell ref="E10:E12"/>
    <mergeCell ref="F10:F12"/>
    <mergeCell ref="G10:G12"/>
    <mergeCell ref="A15:K15"/>
    <mergeCell ref="A14:K14"/>
  </mergeCells>
  <pageMargins left="0.25" right="0.25" top="0.75" bottom="0.75" header="0.3" footer="0.3"/>
  <pageSetup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ED65-9997-462B-95BB-05E8E7A5B5B9}">
  <sheetPr>
    <pageSetUpPr fitToPage="1"/>
  </sheetPr>
  <dimension ref="A1:K58"/>
  <sheetViews>
    <sheetView zoomScaleNormal="100" workbookViewId="0">
      <selection activeCell="A15" sqref="A15:K15"/>
    </sheetView>
  </sheetViews>
  <sheetFormatPr defaultRowHeight="12.75" x14ac:dyDescent="0.2"/>
  <cols>
    <col min="1" max="2" width="4.140625" style="35" customWidth="1"/>
    <col min="3" max="3" width="40.7109375" style="33" customWidth="1"/>
    <col min="4" max="4" width="5.85546875" style="33" customWidth="1"/>
    <col min="5" max="5" width="11.28515625" style="33" customWidth="1"/>
    <col min="6" max="6" width="7.7109375" style="33" customWidth="1"/>
    <col min="7" max="8" width="7.42578125" style="36" customWidth="1"/>
    <col min="9" max="9" width="42.140625" style="33" customWidth="1"/>
    <col min="10" max="11" width="8.7109375" style="33" customWidth="1"/>
    <col min="12" max="16384" width="9.140625" style="33"/>
  </cols>
  <sheetData>
    <row r="1" spans="1:11" s="1" customFormat="1" ht="15.75" x14ac:dyDescent="0.2">
      <c r="A1" s="2"/>
      <c r="B1" s="2"/>
      <c r="C1" s="10"/>
      <c r="D1" s="10"/>
      <c r="E1" s="11"/>
      <c r="F1" s="10"/>
      <c r="G1" s="10"/>
      <c r="H1" s="11"/>
      <c r="I1" s="11" t="s">
        <v>18</v>
      </c>
    </row>
    <row r="2" spans="1:11" s="1" customFormat="1" ht="15.75" x14ac:dyDescent="0.2">
      <c r="A2" s="2"/>
      <c r="B2" s="2"/>
      <c r="C2" s="11"/>
      <c r="D2" s="11"/>
      <c r="E2" s="11"/>
      <c r="F2" s="11"/>
      <c r="G2" s="11"/>
      <c r="H2" s="11"/>
      <c r="I2" s="11" t="s">
        <v>19</v>
      </c>
    </row>
    <row r="3" spans="1:11" s="1" customFormat="1" ht="15.75" x14ac:dyDescent="0.2">
      <c r="A3" s="2"/>
      <c r="B3" s="2"/>
      <c r="C3" s="11"/>
      <c r="D3" s="11"/>
      <c r="E3" s="11"/>
      <c r="F3" s="11"/>
      <c r="G3" s="11"/>
      <c r="H3" s="11"/>
      <c r="I3" s="11" t="s">
        <v>14</v>
      </c>
    </row>
    <row r="4" spans="1:11" s="1" customFormat="1" ht="15.75" x14ac:dyDescent="0.2">
      <c r="A4" s="2"/>
      <c r="B4" s="2"/>
      <c r="C4" s="11"/>
      <c r="D4" s="11"/>
      <c r="E4" s="11"/>
      <c r="F4" s="11"/>
      <c r="G4" s="11"/>
      <c r="H4" s="18"/>
      <c r="I4" s="16"/>
    </row>
    <row r="5" spans="1:11" s="1" customFormat="1" ht="15.75" x14ac:dyDescent="0.2">
      <c r="A5" s="2"/>
      <c r="B5" s="2"/>
      <c r="C5" s="11"/>
      <c r="D5" s="11"/>
      <c r="E5" s="11"/>
      <c r="F5" s="11"/>
      <c r="G5" s="11"/>
      <c r="H5" s="18"/>
      <c r="I5" s="16"/>
    </row>
    <row r="6" spans="1:11" s="1" customFormat="1" ht="15.75" x14ac:dyDescent="0.2">
      <c r="A6" s="27"/>
      <c r="B6" s="27"/>
      <c r="C6" s="27"/>
      <c r="D6" s="27"/>
      <c r="E6" s="27"/>
      <c r="F6" s="27"/>
      <c r="G6" s="27"/>
      <c r="H6" s="30"/>
      <c r="I6" s="96"/>
      <c r="J6" s="96"/>
    </row>
    <row r="7" spans="1:11" s="1" customFormat="1" ht="30" customHeight="1" x14ac:dyDescent="0.2">
      <c r="A7" s="32" t="s">
        <v>20</v>
      </c>
      <c r="B7" s="32"/>
      <c r="C7" s="32"/>
      <c r="D7" s="32"/>
      <c r="E7" s="32"/>
      <c r="F7" s="32"/>
      <c r="G7" s="32"/>
      <c r="H7" s="32"/>
      <c r="I7" s="32"/>
      <c r="J7" s="32"/>
    </row>
    <row r="8" spans="1:11" s="1" customFormat="1" ht="15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1" s="3" customFormat="1" ht="15.75" x14ac:dyDescent="0.2">
      <c r="A9" s="29"/>
      <c r="B9" s="29"/>
      <c r="C9" s="29"/>
      <c r="D9" s="29"/>
      <c r="E9" s="29"/>
      <c r="F9" s="29"/>
      <c r="G9" s="29"/>
      <c r="H9" s="19"/>
      <c r="I9" s="17"/>
      <c r="J9" s="137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s="1" customFormat="1" ht="12" x14ac:dyDescent="0.2">
      <c r="A13" s="44" t="s">
        <v>568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s="1" customFormat="1" ht="12" x14ac:dyDescent="0.2">
      <c r="A14" s="44" t="s">
        <v>569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326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327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8">
        <v>1</v>
      </c>
      <c r="C17" s="49" t="s">
        <v>328</v>
      </c>
      <c r="D17" s="50" t="s">
        <v>157</v>
      </c>
      <c r="E17" s="51" t="s">
        <v>308</v>
      </c>
      <c r="F17" s="52" t="s">
        <v>6</v>
      </c>
      <c r="G17" s="53">
        <v>1412.9</v>
      </c>
      <c r="H17" s="53">
        <v>1369.7</v>
      </c>
      <c r="I17" s="54" t="s">
        <v>329</v>
      </c>
      <c r="J17" s="55" t="s">
        <v>330</v>
      </c>
      <c r="K17" s="55">
        <v>3.66</v>
      </c>
    </row>
    <row r="18" spans="1:11" ht="24" x14ac:dyDescent="0.2">
      <c r="A18" s="46"/>
      <c r="B18" s="48"/>
      <c r="C18" s="49"/>
      <c r="D18" s="50"/>
      <c r="E18" s="51"/>
      <c r="F18" s="52" t="s">
        <v>5</v>
      </c>
      <c r="G18" s="53">
        <v>0</v>
      </c>
      <c r="H18" s="53">
        <v>0</v>
      </c>
      <c r="I18" s="54" t="s">
        <v>331</v>
      </c>
      <c r="J18" s="55" t="s">
        <v>58</v>
      </c>
      <c r="K18" s="55">
        <v>1.27</v>
      </c>
    </row>
    <row r="19" spans="1:11" x14ac:dyDescent="0.2">
      <c r="A19" s="46"/>
      <c r="B19" s="48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46"/>
      <c r="B20" s="48"/>
      <c r="C20" s="59"/>
      <c r="D20" s="87"/>
      <c r="E20" s="60"/>
      <c r="F20" s="61" t="s">
        <v>3</v>
      </c>
      <c r="G20" s="62">
        <f>SUM(G17:G19)</f>
        <v>1412.9</v>
      </c>
      <c r="H20" s="62">
        <f>SUM(H17:H19)</f>
        <v>1369.7</v>
      </c>
      <c r="I20" s="63"/>
      <c r="J20" s="61"/>
      <c r="K20" s="61"/>
    </row>
    <row r="21" spans="1:11" x14ac:dyDescent="0.2">
      <c r="A21" s="46"/>
      <c r="B21" s="48">
        <v>2</v>
      </c>
      <c r="C21" s="49" t="s">
        <v>332</v>
      </c>
      <c r="D21" s="50" t="s">
        <v>157</v>
      </c>
      <c r="E21" s="51" t="s">
        <v>308</v>
      </c>
      <c r="F21" s="52" t="s">
        <v>6</v>
      </c>
      <c r="G21" s="53">
        <v>74</v>
      </c>
      <c r="H21" s="53">
        <v>74</v>
      </c>
      <c r="I21" s="54" t="s">
        <v>333</v>
      </c>
      <c r="J21" s="55" t="s">
        <v>334</v>
      </c>
      <c r="K21" s="55">
        <v>2306</v>
      </c>
    </row>
    <row r="22" spans="1:11" x14ac:dyDescent="0.2">
      <c r="A22" s="46"/>
      <c r="B22" s="48"/>
      <c r="C22" s="49"/>
      <c r="D22" s="50"/>
      <c r="E22" s="51"/>
      <c r="F22" s="52" t="s">
        <v>5</v>
      </c>
      <c r="G22" s="53">
        <v>0</v>
      </c>
      <c r="H22" s="53">
        <v>0</v>
      </c>
      <c r="I22" s="56"/>
      <c r="J22" s="55"/>
      <c r="K22" s="55"/>
    </row>
    <row r="23" spans="1:11" x14ac:dyDescent="0.2">
      <c r="A23" s="46"/>
      <c r="B23" s="48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46"/>
      <c r="B24" s="48"/>
      <c r="C24" s="59"/>
      <c r="D24" s="87"/>
      <c r="E24" s="60"/>
      <c r="F24" s="61" t="s">
        <v>3</v>
      </c>
      <c r="G24" s="62">
        <f>SUM(G21:G23)</f>
        <v>74</v>
      </c>
      <c r="H24" s="62">
        <f>SUM(H21:H23)</f>
        <v>74</v>
      </c>
      <c r="I24" s="63"/>
      <c r="J24" s="61"/>
      <c r="K24" s="61"/>
    </row>
    <row r="25" spans="1:11" x14ac:dyDescent="0.2">
      <c r="A25" s="46"/>
      <c r="B25" s="68" t="s">
        <v>2</v>
      </c>
      <c r="C25" s="68"/>
      <c r="D25" s="68"/>
      <c r="E25" s="68"/>
      <c r="F25" s="68"/>
      <c r="G25" s="69">
        <f>+G24+G20</f>
        <v>1486.9</v>
      </c>
      <c r="H25" s="69">
        <f>+H24+H20</f>
        <v>1443.7</v>
      </c>
      <c r="I25" s="70"/>
      <c r="J25" s="71"/>
      <c r="K25" s="71"/>
    </row>
    <row r="26" spans="1:11" x14ac:dyDescent="0.2">
      <c r="A26" s="46">
        <v>2</v>
      </c>
      <c r="B26" s="47" t="s">
        <v>335</v>
      </c>
      <c r="C26" s="47"/>
      <c r="D26" s="47"/>
      <c r="E26" s="47"/>
      <c r="F26" s="47"/>
      <c r="G26" s="47"/>
      <c r="H26" s="47"/>
      <c r="I26" s="47"/>
      <c r="J26" s="47"/>
      <c r="K26" s="47"/>
    </row>
    <row r="27" spans="1:11" ht="29.25" customHeight="1" x14ac:dyDescent="0.2">
      <c r="A27" s="46"/>
      <c r="B27" s="48">
        <v>1</v>
      </c>
      <c r="C27" s="49" t="s">
        <v>336</v>
      </c>
      <c r="D27" s="50" t="s">
        <v>157</v>
      </c>
      <c r="E27" s="51" t="s">
        <v>358</v>
      </c>
      <c r="F27" s="52" t="s">
        <v>6</v>
      </c>
      <c r="G27" s="53">
        <v>0</v>
      </c>
      <c r="H27" s="53">
        <v>0</v>
      </c>
      <c r="I27" s="54" t="s">
        <v>337</v>
      </c>
      <c r="J27" s="55" t="s">
        <v>338</v>
      </c>
      <c r="K27" s="55">
        <v>300</v>
      </c>
    </row>
    <row r="28" spans="1:11" ht="15" x14ac:dyDescent="0.2">
      <c r="A28" s="46"/>
      <c r="B28" s="48"/>
      <c r="C28" s="49"/>
      <c r="D28" s="50"/>
      <c r="E28" s="51"/>
      <c r="F28" s="52" t="s">
        <v>5</v>
      </c>
      <c r="G28" s="53">
        <v>0</v>
      </c>
      <c r="H28" s="53">
        <v>0</v>
      </c>
      <c r="I28" s="72"/>
      <c r="J28" s="55"/>
      <c r="K28" s="55"/>
    </row>
    <row r="29" spans="1:11" ht="15" x14ac:dyDescent="0.2">
      <c r="A29" s="46"/>
      <c r="B29" s="48"/>
      <c r="C29" s="49"/>
      <c r="D29" s="50"/>
      <c r="E29" s="51"/>
      <c r="F29" s="58" t="s">
        <v>4</v>
      </c>
      <c r="G29" s="53">
        <v>0</v>
      </c>
      <c r="H29" s="53">
        <v>0</v>
      </c>
      <c r="I29" s="72"/>
      <c r="J29" s="55"/>
      <c r="K29" s="55"/>
    </row>
    <row r="30" spans="1:11" ht="19.5" customHeight="1" x14ac:dyDescent="0.2">
      <c r="A30" s="46"/>
      <c r="B30" s="48"/>
      <c r="C30" s="49"/>
      <c r="D30" s="50"/>
      <c r="E30" s="51"/>
      <c r="F30" s="58" t="s">
        <v>180</v>
      </c>
      <c r="G30" s="53">
        <v>23</v>
      </c>
      <c r="H30" s="53">
        <v>23</v>
      </c>
      <c r="I30" s="54"/>
      <c r="J30" s="55"/>
      <c r="K30" s="55"/>
    </row>
    <row r="31" spans="1:11" x14ac:dyDescent="0.2">
      <c r="A31" s="46"/>
      <c r="B31" s="48"/>
      <c r="C31" s="59"/>
      <c r="D31" s="87"/>
      <c r="E31" s="60"/>
      <c r="F31" s="61" t="s">
        <v>3</v>
      </c>
      <c r="G31" s="62">
        <f>SUM(G27:G30)</f>
        <v>23</v>
      </c>
      <c r="H31" s="62">
        <f>SUM(H27:H30)</f>
        <v>23</v>
      </c>
      <c r="I31" s="63"/>
      <c r="J31" s="61"/>
      <c r="K31" s="61"/>
    </row>
    <row r="32" spans="1:11" x14ac:dyDescent="0.2">
      <c r="A32" s="46"/>
      <c r="B32" s="68" t="s">
        <v>2</v>
      </c>
      <c r="C32" s="68"/>
      <c r="D32" s="68"/>
      <c r="E32" s="68"/>
      <c r="F32" s="68"/>
      <c r="G32" s="69">
        <f>+G31</f>
        <v>23</v>
      </c>
      <c r="H32" s="69">
        <f>+H31</f>
        <v>23</v>
      </c>
      <c r="I32" s="70"/>
      <c r="J32" s="71"/>
      <c r="K32" s="71"/>
    </row>
    <row r="33" spans="1:11" x14ac:dyDescent="0.2">
      <c r="A33" s="46">
        <v>3</v>
      </c>
      <c r="B33" s="47" t="s">
        <v>339</v>
      </c>
      <c r="C33" s="47"/>
      <c r="D33" s="47"/>
      <c r="E33" s="47"/>
      <c r="F33" s="47"/>
      <c r="G33" s="47"/>
      <c r="H33" s="47"/>
      <c r="I33" s="47"/>
      <c r="J33" s="47"/>
      <c r="K33" s="47"/>
    </row>
    <row r="34" spans="1:11" ht="24" x14ac:dyDescent="0.2">
      <c r="A34" s="46"/>
      <c r="B34" s="48">
        <v>1</v>
      </c>
      <c r="C34" s="49" t="s">
        <v>340</v>
      </c>
      <c r="D34" s="50" t="s">
        <v>157</v>
      </c>
      <c r="E34" s="51" t="s">
        <v>359</v>
      </c>
      <c r="F34" s="52" t="s">
        <v>6</v>
      </c>
      <c r="G34" s="53">
        <v>266</v>
      </c>
      <c r="H34" s="53">
        <v>225.7</v>
      </c>
      <c r="I34" s="54" t="s">
        <v>341</v>
      </c>
      <c r="J34" s="55" t="s">
        <v>58</v>
      </c>
      <c r="K34" s="55">
        <v>1</v>
      </c>
    </row>
    <row r="35" spans="1:11" ht="15" x14ac:dyDescent="0.2">
      <c r="A35" s="46"/>
      <c r="B35" s="48"/>
      <c r="C35" s="49"/>
      <c r="D35" s="50"/>
      <c r="E35" s="51"/>
      <c r="F35" s="52" t="s">
        <v>5</v>
      </c>
      <c r="G35" s="53">
        <v>0</v>
      </c>
      <c r="H35" s="53">
        <v>0</v>
      </c>
      <c r="I35" s="72"/>
      <c r="J35" s="55"/>
      <c r="K35" s="55"/>
    </row>
    <row r="36" spans="1:11" x14ac:dyDescent="0.2">
      <c r="A36" s="46"/>
      <c r="B36" s="48"/>
      <c r="C36" s="49"/>
      <c r="D36" s="50"/>
      <c r="E36" s="51"/>
      <c r="F36" s="58" t="s">
        <v>4</v>
      </c>
      <c r="G36" s="53">
        <v>0</v>
      </c>
      <c r="H36" s="53">
        <v>0</v>
      </c>
      <c r="I36" s="54"/>
      <c r="J36" s="55"/>
      <c r="K36" s="55"/>
    </row>
    <row r="37" spans="1:11" x14ac:dyDescent="0.2">
      <c r="A37" s="46"/>
      <c r="B37" s="48"/>
      <c r="C37" s="59"/>
      <c r="D37" s="87"/>
      <c r="E37" s="60"/>
      <c r="F37" s="61" t="s">
        <v>3</v>
      </c>
      <c r="G37" s="62">
        <f>SUM(G34:G36)</f>
        <v>266</v>
      </c>
      <c r="H37" s="62">
        <f>SUM(H34:H36)</f>
        <v>225.7</v>
      </c>
      <c r="I37" s="63"/>
      <c r="J37" s="61"/>
      <c r="K37" s="61"/>
    </row>
    <row r="38" spans="1:11" ht="24" x14ac:dyDescent="0.2">
      <c r="A38" s="46"/>
      <c r="B38" s="48">
        <v>2</v>
      </c>
      <c r="C38" s="49" t="s">
        <v>342</v>
      </c>
      <c r="D38" s="50" t="s">
        <v>157</v>
      </c>
      <c r="E38" s="51" t="s">
        <v>173</v>
      </c>
      <c r="F38" s="52" t="s">
        <v>6</v>
      </c>
      <c r="G38" s="53">
        <v>549.79999999999995</v>
      </c>
      <c r="H38" s="53">
        <v>549.70000000000005</v>
      </c>
      <c r="I38" s="54" t="s">
        <v>343</v>
      </c>
      <c r="J38" s="55" t="s">
        <v>344</v>
      </c>
      <c r="K38" s="55">
        <v>7663</v>
      </c>
    </row>
    <row r="39" spans="1:11" ht="24" x14ac:dyDescent="0.2">
      <c r="A39" s="46"/>
      <c r="B39" s="48"/>
      <c r="C39" s="49"/>
      <c r="D39" s="50"/>
      <c r="E39" s="51"/>
      <c r="F39" s="52" t="s">
        <v>5</v>
      </c>
      <c r="G39" s="53">
        <v>0</v>
      </c>
      <c r="H39" s="53">
        <v>0</v>
      </c>
      <c r="I39" s="54" t="s">
        <v>345</v>
      </c>
      <c r="J39" s="55" t="s">
        <v>346</v>
      </c>
      <c r="K39" s="55">
        <v>37</v>
      </c>
    </row>
    <row r="40" spans="1:11" x14ac:dyDescent="0.2">
      <c r="A40" s="64"/>
      <c r="B40" s="65"/>
      <c r="C40" s="49"/>
      <c r="D40" s="50"/>
      <c r="E40" s="51"/>
      <c r="F40" s="58" t="s">
        <v>4</v>
      </c>
      <c r="G40" s="53">
        <v>0</v>
      </c>
      <c r="H40" s="53">
        <v>0</v>
      </c>
      <c r="I40" s="54" t="s">
        <v>347</v>
      </c>
      <c r="J40" s="55">
        <v>20</v>
      </c>
      <c r="K40" s="57">
        <v>131</v>
      </c>
    </row>
    <row r="41" spans="1:11" x14ac:dyDescent="0.2">
      <c r="A41" s="64"/>
      <c r="B41" s="65"/>
      <c r="C41" s="49"/>
      <c r="D41" s="50"/>
      <c r="E41" s="51"/>
      <c r="F41" s="101"/>
      <c r="G41" s="67"/>
      <c r="H41" s="67"/>
      <c r="I41" s="54" t="s">
        <v>348</v>
      </c>
      <c r="J41" s="55">
        <v>1</v>
      </c>
      <c r="K41" s="57">
        <v>1</v>
      </c>
    </row>
    <row r="42" spans="1:11" ht="24" x14ac:dyDescent="0.2">
      <c r="A42" s="64"/>
      <c r="B42" s="65"/>
      <c r="C42" s="49"/>
      <c r="D42" s="50"/>
      <c r="E42" s="51"/>
      <c r="F42" s="101"/>
      <c r="G42" s="67"/>
      <c r="H42" s="67"/>
      <c r="I42" s="54" t="s">
        <v>349</v>
      </c>
      <c r="J42" s="55">
        <v>1</v>
      </c>
      <c r="K42" s="57">
        <v>1</v>
      </c>
    </row>
    <row r="43" spans="1:11" ht="24" x14ac:dyDescent="0.2">
      <c r="A43" s="64"/>
      <c r="B43" s="65"/>
      <c r="C43" s="49"/>
      <c r="D43" s="50"/>
      <c r="E43" s="51"/>
      <c r="F43" s="101"/>
      <c r="G43" s="67"/>
      <c r="H43" s="67"/>
      <c r="I43" s="54" t="s">
        <v>350</v>
      </c>
      <c r="J43" s="55">
        <v>0</v>
      </c>
      <c r="K43" s="57">
        <v>0</v>
      </c>
    </row>
    <row r="44" spans="1:11" ht="24" x14ac:dyDescent="0.2">
      <c r="A44" s="46"/>
      <c r="B44" s="48"/>
      <c r="C44" s="49"/>
      <c r="D44" s="50"/>
      <c r="E44" s="51"/>
      <c r="F44" s="101"/>
      <c r="G44" s="67"/>
      <c r="H44" s="67"/>
      <c r="I44" s="54" t="s">
        <v>351</v>
      </c>
      <c r="J44" s="55" t="s">
        <v>105</v>
      </c>
      <c r="K44" s="55">
        <v>1</v>
      </c>
    </row>
    <row r="45" spans="1:11" x14ac:dyDescent="0.2">
      <c r="A45" s="46"/>
      <c r="B45" s="48"/>
      <c r="C45" s="59"/>
      <c r="D45" s="87"/>
      <c r="E45" s="60"/>
      <c r="F45" s="61" t="s">
        <v>3</v>
      </c>
      <c r="G45" s="62">
        <f>SUM(G38:G44)</f>
        <v>549.79999999999995</v>
      </c>
      <c r="H45" s="62">
        <f>SUM(H38:H44)</f>
        <v>549.70000000000005</v>
      </c>
      <c r="I45" s="63"/>
      <c r="J45" s="61"/>
      <c r="K45" s="61"/>
    </row>
    <row r="46" spans="1:11" ht="36" x14ac:dyDescent="0.2">
      <c r="A46" s="46"/>
      <c r="B46" s="48">
        <v>3</v>
      </c>
      <c r="C46" s="49" t="s">
        <v>352</v>
      </c>
      <c r="D46" s="50" t="s">
        <v>157</v>
      </c>
      <c r="E46" s="51" t="s">
        <v>360</v>
      </c>
      <c r="F46" s="52" t="s">
        <v>6</v>
      </c>
      <c r="G46" s="53">
        <v>0</v>
      </c>
      <c r="H46" s="53">
        <v>0</v>
      </c>
      <c r="I46" s="54" t="s">
        <v>353</v>
      </c>
      <c r="J46" s="55" t="s">
        <v>58</v>
      </c>
      <c r="K46" s="55">
        <v>1</v>
      </c>
    </row>
    <row r="47" spans="1:11" ht="15" x14ac:dyDescent="0.2">
      <c r="A47" s="46"/>
      <c r="B47" s="48"/>
      <c r="C47" s="49"/>
      <c r="D47" s="50"/>
      <c r="E47" s="51"/>
      <c r="F47" s="52" t="s">
        <v>5</v>
      </c>
      <c r="G47" s="53">
        <v>62.8</v>
      </c>
      <c r="H47" s="53">
        <v>62.8</v>
      </c>
      <c r="I47" s="72"/>
      <c r="J47" s="55"/>
      <c r="K47" s="55"/>
    </row>
    <row r="48" spans="1:11" x14ac:dyDescent="0.2">
      <c r="A48" s="46"/>
      <c r="B48" s="48"/>
      <c r="C48" s="49"/>
      <c r="D48" s="50"/>
      <c r="E48" s="51"/>
      <c r="F48" s="58" t="s">
        <v>4</v>
      </c>
      <c r="G48" s="53">
        <v>0</v>
      </c>
      <c r="H48" s="53">
        <v>0</v>
      </c>
      <c r="I48" s="54"/>
      <c r="J48" s="55"/>
      <c r="K48" s="55"/>
    </row>
    <row r="49" spans="1:11" x14ac:dyDescent="0.2">
      <c r="A49" s="46"/>
      <c r="B49" s="48"/>
      <c r="C49" s="59"/>
      <c r="D49" s="87"/>
      <c r="E49" s="60"/>
      <c r="F49" s="61" t="s">
        <v>3</v>
      </c>
      <c r="G49" s="62">
        <f>SUM(G46:G48)</f>
        <v>62.8</v>
      </c>
      <c r="H49" s="62">
        <f>SUM(H46:H48)</f>
        <v>62.8</v>
      </c>
      <c r="I49" s="63"/>
      <c r="J49" s="61"/>
      <c r="K49" s="61"/>
    </row>
    <row r="50" spans="1:11" x14ac:dyDescent="0.2">
      <c r="A50" s="46"/>
      <c r="B50" s="48">
        <v>4</v>
      </c>
      <c r="C50" s="49" t="s">
        <v>354</v>
      </c>
      <c r="D50" s="50" t="s">
        <v>157</v>
      </c>
      <c r="E50" s="51" t="s">
        <v>308</v>
      </c>
      <c r="F50" s="52" t="s">
        <v>6</v>
      </c>
      <c r="G50" s="53">
        <v>0.5</v>
      </c>
      <c r="H50" s="53">
        <v>0.5</v>
      </c>
      <c r="I50" s="54" t="s">
        <v>355</v>
      </c>
      <c r="J50" s="55" t="s">
        <v>276</v>
      </c>
      <c r="K50" s="55">
        <v>233.78</v>
      </c>
    </row>
    <row r="51" spans="1:11" x14ac:dyDescent="0.2">
      <c r="A51" s="46"/>
      <c r="B51" s="48"/>
      <c r="C51" s="49"/>
      <c r="D51" s="50"/>
      <c r="E51" s="51"/>
      <c r="F51" s="52" t="s">
        <v>5</v>
      </c>
      <c r="G51" s="53">
        <v>17.8</v>
      </c>
      <c r="H51" s="53">
        <v>17.3</v>
      </c>
      <c r="I51" s="54" t="s">
        <v>356</v>
      </c>
      <c r="J51" s="55" t="s">
        <v>357</v>
      </c>
      <c r="K51" s="55">
        <v>76.84</v>
      </c>
    </row>
    <row r="52" spans="1:11" x14ac:dyDescent="0.2">
      <c r="A52" s="46"/>
      <c r="B52" s="48"/>
      <c r="C52" s="49"/>
      <c r="D52" s="50"/>
      <c r="E52" s="51"/>
      <c r="F52" s="58" t="s">
        <v>4</v>
      </c>
      <c r="G52" s="53">
        <v>0</v>
      </c>
      <c r="H52" s="53">
        <v>0</v>
      </c>
      <c r="I52" s="54"/>
      <c r="J52" s="55"/>
      <c r="K52" s="55"/>
    </row>
    <row r="53" spans="1:11" x14ac:dyDescent="0.2">
      <c r="A53" s="46"/>
      <c r="B53" s="48"/>
      <c r="C53" s="49"/>
      <c r="D53" s="50"/>
      <c r="E53" s="51"/>
      <c r="F53" s="58" t="s">
        <v>180</v>
      </c>
      <c r="G53" s="53">
        <v>6.3</v>
      </c>
      <c r="H53" s="53">
        <v>0</v>
      </c>
      <c r="I53" s="54"/>
      <c r="J53" s="55"/>
      <c r="K53" s="55"/>
    </row>
    <row r="54" spans="1:11" x14ac:dyDescent="0.2">
      <c r="A54" s="46"/>
      <c r="B54" s="48"/>
      <c r="C54" s="59"/>
      <c r="D54" s="87"/>
      <c r="E54" s="60"/>
      <c r="F54" s="61" t="s">
        <v>3</v>
      </c>
      <c r="G54" s="62">
        <f>SUM(G50:G53)</f>
        <v>24.6</v>
      </c>
      <c r="H54" s="62">
        <f>SUM(H50:H53)</f>
        <v>17.8</v>
      </c>
      <c r="I54" s="63"/>
      <c r="J54" s="61"/>
      <c r="K54" s="61"/>
    </row>
    <row r="55" spans="1:11" x14ac:dyDescent="0.2">
      <c r="A55" s="46"/>
      <c r="B55" s="68" t="s">
        <v>2</v>
      </c>
      <c r="C55" s="68"/>
      <c r="D55" s="68"/>
      <c r="E55" s="68"/>
      <c r="F55" s="68"/>
      <c r="G55" s="69">
        <f>+G37+G45+G49+G54</f>
        <v>903.19999999999993</v>
      </c>
      <c r="H55" s="69">
        <f>+H37+H45+H49+H54</f>
        <v>856</v>
      </c>
      <c r="I55" s="70"/>
      <c r="J55" s="71"/>
      <c r="K55" s="71"/>
    </row>
    <row r="56" spans="1:11" x14ac:dyDescent="0.2">
      <c r="A56" s="81" t="s">
        <v>1</v>
      </c>
      <c r="B56" s="81"/>
      <c r="C56" s="81"/>
      <c r="D56" s="81"/>
      <c r="E56" s="81"/>
      <c r="F56" s="81"/>
      <c r="G56" s="82">
        <f>+G55+G32</f>
        <v>926.19999999999993</v>
      </c>
      <c r="H56" s="82">
        <f>+H55+H32</f>
        <v>879</v>
      </c>
      <c r="I56" s="83"/>
      <c r="J56" s="83"/>
      <c r="K56" s="83"/>
    </row>
    <row r="57" spans="1:11" x14ac:dyDescent="0.2">
      <c r="C57" s="14" t="s">
        <v>0</v>
      </c>
    </row>
    <row r="58" spans="1:11" x14ac:dyDescent="0.2">
      <c r="C58" s="14" t="s">
        <v>239</v>
      </c>
    </row>
  </sheetData>
  <mergeCells count="46">
    <mergeCell ref="A14:K14"/>
    <mergeCell ref="A6:G6"/>
    <mergeCell ref="H6:J6"/>
    <mergeCell ref="A7:J7"/>
    <mergeCell ref="A9:G9"/>
    <mergeCell ref="A13:K13"/>
    <mergeCell ref="G10:G12"/>
    <mergeCell ref="H10:H12"/>
    <mergeCell ref="I10:K10"/>
    <mergeCell ref="I11:I12"/>
    <mergeCell ref="J11:K11"/>
    <mergeCell ref="A15:K15"/>
    <mergeCell ref="B16:K16"/>
    <mergeCell ref="C17:C19"/>
    <mergeCell ref="D17:D19"/>
    <mergeCell ref="E17:E19"/>
    <mergeCell ref="C21:C23"/>
    <mergeCell ref="D21:D23"/>
    <mergeCell ref="E21:E23"/>
    <mergeCell ref="B25:F25"/>
    <mergeCell ref="B26:K26"/>
    <mergeCell ref="E34:E36"/>
    <mergeCell ref="C38:C44"/>
    <mergeCell ref="D38:D44"/>
    <mergeCell ref="E38:E44"/>
    <mergeCell ref="C27:C30"/>
    <mergeCell ref="D27:D30"/>
    <mergeCell ref="E27:E30"/>
    <mergeCell ref="B32:F32"/>
    <mergeCell ref="B33:K33"/>
    <mergeCell ref="B55:F55"/>
    <mergeCell ref="A56:F56"/>
    <mergeCell ref="A10:A12"/>
    <mergeCell ref="B10:B12"/>
    <mergeCell ref="C10:C12"/>
    <mergeCell ref="D10:D12"/>
    <mergeCell ref="E10:E12"/>
    <mergeCell ref="F10:F12"/>
    <mergeCell ref="C46:C48"/>
    <mergeCell ref="D46:D48"/>
    <mergeCell ref="E46:E48"/>
    <mergeCell ref="C50:C53"/>
    <mergeCell ref="D50:D53"/>
    <mergeCell ref="E50:E53"/>
    <mergeCell ref="C34:C36"/>
    <mergeCell ref="D34:D36"/>
  </mergeCells>
  <pageMargins left="0.25" right="0.25" top="0.75" bottom="0.75" header="0.3" footer="0.3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F6BA-52DC-4817-B0A5-BD90E23F6D9D}">
  <sheetPr>
    <pageSetUpPr fitToPage="1"/>
  </sheetPr>
  <dimension ref="A1:K166"/>
  <sheetViews>
    <sheetView zoomScaleNormal="100" workbookViewId="0">
      <selection activeCell="I1" sqref="I1:I3"/>
    </sheetView>
  </sheetViews>
  <sheetFormatPr defaultRowHeight="12.75" x14ac:dyDescent="0.2"/>
  <cols>
    <col min="1" max="2" width="4.140625" style="9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s="1" customFormat="1" ht="15.75" x14ac:dyDescent="0.2">
      <c r="A1" s="2"/>
      <c r="B1" s="2"/>
      <c r="C1" s="10"/>
      <c r="D1" s="11"/>
      <c r="E1" s="10"/>
      <c r="F1" s="10"/>
      <c r="G1" s="11"/>
      <c r="I1" s="11" t="s">
        <v>18</v>
      </c>
    </row>
    <row r="2" spans="1:11" s="1" customFormat="1" ht="15.75" x14ac:dyDescent="0.2">
      <c r="A2" s="2"/>
      <c r="B2" s="2"/>
      <c r="C2" s="11"/>
      <c r="D2" s="11"/>
      <c r="E2" s="11"/>
      <c r="F2" s="11"/>
      <c r="G2" s="11"/>
      <c r="I2" s="11" t="s">
        <v>19</v>
      </c>
    </row>
    <row r="3" spans="1:11" s="1" customFormat="1" ht="15.75" x14ac:dyDescent="0.2">
      <c r="A3" s="2"/>
      <c r="B3" s="2"/>
      <c r="C3" s="11"/>
      <c r="D3" s="11"/>
      <c r="E3" s="11"/>
      <c r="F3" s="11"/>
      <c r="G3" s="11"/>
      <c r="I3" s="11" t="s">
        <v>14</v>
      </c>
    </row>
    <row r="4" spans="1:11" s="1" customFormat="1" ht="15.75" x14ac:dyDescent="0.2">
      <c r="A4" s="2"/>
      <c r="B4" s="2"/>
      <c r="C4" s="11"/>
      <c r="D4" s="11"/>
      <c r="E4" s="11"/>
      <c r="F4" s="11"/>
      <c r="G4" s="18"/>
      <c r="H4" s="20"/>
    </row>
    <row r="5" spans="1:11" s="1" customFormat="1" ht="15.75" x14ac:dyDescent="0.2">
      <c r="A5" s="2"/>
      <c r="B5" s="2"/>
      <c r="C5" s="11"/>
      <c r="D5" s="11"/>
      <c r="E5" s="11"/>
      <c r="F5" s="11"/>
      <c r="G5" s="18"/>
      <c r="H5" s="20"/>
    </row>
    <row r="6" spans="1:11" s="1" customFormat="1" ht="15.75" x14ac:dyDescent="0.2">
      <c r="A6" s="27"/>
      <c r="B6" s="27"/>
      <c r="C6" s="27"/>
      <c r="D6" s="27"/>
      <c r="E6" s="27"/>
      <c r="F6" s="27"/>
      <c r="G6" s="30"/>
      <c r="H6" s="31"/>
      <c r="I6" s="31"/>
    </row>
    <row r="7" spans="1:11" s="1" customFormat="1" ht="33.7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</row>
    <row r="8" spans="1:11" s="1" customFormat="1" ht="15.75" x14ac:dyDescent="0.2">
      <c r="A8" s="8"/>
      <c r="B8" s="8"/>
      <c r="C8" s="8"/>
      <c r="D8" s="8"/>
      <c r="E8" s="8"/>
      <c r="F8" s="8"/>
      <c r="G8" s="21"/>
      <c r="H8" s="21"/>
      <c r="I8" s="8"/>
    </row>
    <row r="9" spans="1:11" s="3" customFormat="1" ht="15.75" x14ac:dyDescent="0.2">
      <c r="A9" s="29"/>
      <c r="B9" s="29"/>
      <c r="C9" s="29"/>
      <c r="D9" s="29"/>
      <c r="E9" s="29"/>
      <c r="F9" s="29"/>
      <c r="G9" s="19"/>
      <c r="H9" s="19"/>
      <c r="I9" s="2"/>
      <c r="J9" s="3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362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4" t="s">
        <v>363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">
      <c r="A16" s="45" t="s">
        <v>364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x14ac:dyDescent="0.2">
      <c r="A17" s="46">
        <v>1</v>
      </c>
      <c r="B17" s="47" t="s">
        <v>365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1:11" ht="24" x14ac:dyDescent="0.2">
      <c r="A18" s="46"/>
      <c r="B18" s="48">
        <v>1</v>
      </c>
      <c r="C18" s="49" t="s">
        <v>366</v>
      </c>
      <c r="D18" s="50" t="s">
        <v>157</v>
      </c>
      <c r="E18" s="51" t="s">
        <v>308</v>
      </c>
      <c r="F18" s="52" t="s">
        <v>6</v>
      </c>
      <c r="G18" s="53">
        <v>289.10000000000002</v>
      </c>
      <c r="H18" s="53">
        <v>289</v>
      </c>
      <c r="I18" s="54" t="s">
        <v>367</v>
      </c>
      <c r="J18" s="55" t="s">
        <v>368</v>
      </c>
      <c r="K18" s="55">
        <v>1.77</v>
      </c>
    </row>
    <row r="19" spans="1:11" ht="15" x14ac:dyDescent="0.2">
      <c r="A19" s="46"/>
      <c r="B19" s="48"/>
      <c r="C19" s="49"/>
      <c r="D19" s="50"/>
      <c r="E19" s="51"/>
      <c r="F19" s="52" t="s">
        <v>5</v>
      </c>
      <c r="G19" s="53">
        <v>0</v>
      </c>
      <c r="H19" s="53">
        <v>0</v>
      </c>
      <c r="I19" s="72"/>
      <c r="J19" s="55"/>
      <c r="K19" s="55"/>
    </row>
    <row r="20" spans="1:11" x14ac:dyDescent="0.2">
      <c r="A20" s="46"/>
      <c r="B20" s="48"/>
      <c r="C20" s="49"/>
      <c r="D20" s="50"/>
      <c r="E20" s="51"/>
      <c r="F20" s="58" t="s">
        <v>4</v>
      </c>
      <c r="G20" s="53">
        <v>0</v>
      </c>
      <c r="H20" s="53">
        <v>0</v>
      </c>
      <c r="I20" s="54"/>
      <c r="J20" s="55"/>
      <c r="K20" s="55"/>
    </row>
    <row r="21" spans="1:11" x14ac:dyDescent="0.2">
      <c r="A21" s="46"/>
      <c r="B21" s="48"/>
      <c r="C21" s="59"/>
      <c r="D21" s="87"/>
      <c r="E21" s="60"/>
      <c r="F21" s="61" t="s">
        <v>3</v>
      </c>
      <c r="G21" s="62">
        <f>SUM(G18:G20)</f>
        <v>289.10000000000002</v>
      </c>
      <c r="H21" s="62">
        <f>SUM(H18:H20)</f>
        <v>289</v>
      </c>
      <c r="I21" s="63"/>
      <c r="J21" s="61"/>
      <c r="K21" s="61"/>
    </row>
    <row r="22" spans="1:11" ht="24" x14ac:dyDescent="0.2">
      <c r="A22" s="46"/>
      <c r="B22" s="48">
        <v>3</v>
      </c>
      <c r="C22" s="49" t="s">
        <v>369</v>
      </c>
      <c r="D22" s="50" t="s">
        <v>157</v>
      </c>
      <c r="E22" s="51" t="s">
        <v>308</v>
      </c>
      <c r="F22" s="52" t="s">
        <v>6</v>
      </c>
      <c r="G22" s="53">
        <v>998.7</v>
      </c>
      <c r="H22" s="53">
        <v>998.7</v>
      </c>
      <c r="I22" s="54" t="s">
        <v>370</v>
      </c>
      <c r="J22" s="55" t="s">
        <v>371</v>
      </c>
      <c r="K22" s="55" t="s">
        <v>371</v>
      </c>
    </row>
    <row r="23" spans="1:11" x14ac:dyDescent="0.2">
      <c r="A23" s="46"/>
      <c r="B23" s="48"/>
      <c r="C23" s="49"/>
      <c r="D23" s="50"/>
      <c r="E23" s="51"/>
      <c r="F23" s="52" t="s">
        <v>5</v>
      </c>
      <c r="G23" s="53">
        <v>0</v>
      </c>
      <c r="H23" s="53">
        <v>0</v>
      </c>
      <c r="I23" s="56"/>
      <c r="J23" s="55"/>
      <c r="K23" s="55"/>
    </row>
    <row r="24" spans="1:11" x14ac:dyDescent="0.2">
      <c r="A24" s="46"/>
      <c r="B24" s="48"/>
      <c r="C24" s="49"/>
      <c r="D24" s="50"/>
      <c r="E24" s="51"/>
      <c r="F24" s="58" t="s">
        <v>4</v>
      </c>
      <c r="G24" s="53">
        <v>0</v>
      </c>
      <c r="H24" s="53">
        <v>0</v>
      </c>
      <c r="I24" s="54"/>
      <c r="J24" s="55"/>
      <c r="K24" s="55"/>
    </row>
    <row r="25" spans="1:11" x14ac:dyDescent="0.2">
      <c r="A25" s="46"/>
      <c r="B25" s="48"/>
      <c r="C25" s="59"/>
      <c r="D25" s="87"/>
      <c r="E25" s="60"/>
      <c r="F25" s="61" t="s">
        <v>3</v>
      </c>
      <c r="G25" s="62">
        <f>SUM(G22:G24)</f>
        <v>998.7</v>
      </c>
      <c r="H25" s="62">
        <f>SUM(H22:H24)</f>
        <v>998.7</v>
      </c>
      <c r="I25" s="63"/>
      <c r="J25" s="61"/>
      <c r="K25" s="61"/>
    </row>
    <row r="26" spans="1:11" ht="24" x14ac:dyDescent="0.2">
      <c r="A26" s="46"/>
      <c r="B26" s="48">
        <v>4</v>
      </c>
      <c r="C26" s="49" t="s">
        <v>372</v>
      </c>
      <c r="D26" s="50" t="s">
        <v>157</v>
      </c>
      <c r="E26" s="51" t="s">
        <v>308</v>
      </c>
      <c r="F26" s="52" t="s">
        <v>6</v>
      </c>
      <c r="G26" s="53">
        <v>113.5</v>
      </c>
      <c r="H26" s="53">
        <v>113.5</v>
      </c>
      <c r="I26" s="54" t="s">
        <v>373</v>
      </c>
      <c r="J26" s="55" t="s">
        <v>374</v>
      </c>
      <c r="K26" s="55">
        <v>16.3</v>
      </c>
    </row>
    <row r="27" spans="1:11" x14ac:dyDescent="0.2">
      <c r="A27" s="46"/>
      <c r="B27" s="48"/>
      <c r="C27" s="49"/>
      <c r="D27" s="50"/>
      <c r="E27" s="51"/>
      <c r="F27" s="52" t="s">
        <v>5</v>
      </c>
      <c r="G27" s="53">
        <v>0</v>
      </c>
      <c r="H27" s="53">
        <v>0</v>
      </c>
      <c r="I27" s="56"/>
      <c r="J27" s="55"/>
      <c r="K27" s="55"/>
    </row>
    <row r="28" spans="1:11" x14ac:dyDescent="0.2">
      <c r="A28" s="46"/>
      <c r="B28" s="48"/>
      <c r="C28" s="49"/>
      <c r="D28" s="50"/>
      <c r="E28" s="51"/>
      <c r="F28" s="58" t="s">
        <v>4</v>
      </c>
      <c r="G28" s="53">
        <v>0</v>
      </c>
      <c r="H28" s="53">
        <v>0</v>
      </c>
      <c r="I28" s="54"/>
      <c r="J28" s="55"/>
      <c r="K28" s="55"/>
    </row>
    <row r="29" spans="1:11" x14ac:dyDescent="0.2">
      <c r="A29" s="46"/>
      <c r="B29" s="48"/>
      <c r="C29" s="59"/>
      <c r="D29" s="87"/>
      <c r="E29" s="60"/>
      <c r="F29" s="61" t="s">
        <v>3</v>
      </c>
      <c r="G29" s="62">
        <f>SUM(G26:G28)</f>
        <v>113.5</v>
      </c>
      <c r="H29" s="62">
        <f>SUM(H26:H28)</f>
        <v>113.5</v>
      </c>
      <c r="I29" s="63"/>
      <c r="J29" s="61"/>
      <c r="K29" s="61"/>
    </row>
    <row r="30" spans="1:11" ht="24" x14ac:dyDescent="0.2">
      <c r="A30" s="46"/>
      <c r="B30" s="48">
        <v>5</v>
      </c>
      <c r="C30" s="49" t="s">
        <v>375</v>
      </c>
      <c r="D30" s="50" t="s">
        <v>157</v>
      </c>
      <c r="E30" s="51" t="s">
        <v>308</v>
      </c>
      <c r="F30" s="52" t="s">
        <v>6</v>
      </c>
      <c r="G30" s="53">
        <v>659.8</v>
      </c>
      <c r="H30" s="53">
        <v>659.8</v>
      </c>
      <c r="I30" s="54" t="s">
        <v>376</v>
      </c>
      <c r="J30" s="55" t="s">
        <v>377</v>
      </c>
      <c r="K30" s="55">
        <v>691</v>
      </c>
    </row>
    <row r="31" spans="1:11" x14ac:dyDescent="0.2">
      <c r="A31" s="46"/>
      <c r="B31" s="48"/>
      <c r="C31" s="49"/>
      <c r="D31" s="50"/>
      <c r="E31" s="51"/>
      <c r="F31" s="52" t="s">
        <v>5</v>
      </c>
      <c r="G31" s="53">
        <v>0</v>
      </c>
      <c r="H31" s="53">
        <v>0</v>
      </c>
      <c r="I31" s="56"/>
      <c r="J31" s="55"/>
      <c r="K31" s="55"/>
    </row>
    <row r="32" spans="1:11" x14ac:dyDescent="0.2">
      <c r="A32" s="46"/>
      <c r="B32" s="48"/>
      <c r="C32" s="49"/>
      <c r="D32" s="50"/>
      <c r="E32" s="51"/>
      <c r="F32" s="58" t="s">
        <v>4</v>
      </c>
      <c r="G32" s="53">
        <v>0</v>
      </c>
      <c r="H32" s="53">
        <v>0</v>
      </c>
      <c r="I32" s="54"/>
      <c r="J32" s="55"/>
      <c r="K32" s="55"/>
    </row>
    <row r="33" spans="1:11" x14ac:dyDescent="0.2">
      <c r="A33" s="46"/>
      <c r="B33" s="48"/>
      <c r="C33" s="59"/>
      <c r="D33" s="87"/>
      <c r="E33" s="60"/>
      <c r="F33" s="61" t="s">
        <v>3</v>
      </c>
      <c r="G33" s="62">
        <f>SUM(G30:G32)</f>
        <v>659.8</v>
      </c>
      <c r="H33" s="62">
        <f>SUM(H30:H32)</f>
        <v>659.8</v>
      </c>
      <c r="I33" s="63"/>
      <c r="J33" s="61"/>
      <c r="K33" s="61"/>
    </row>
    <row r="34" spans="1:11" x14ac:dyDescent="0.2">
      <c r="A34" s="46"/>
      <c r="B34" s="48">
        <v>6</v>
      </c>
      <c r="C34" s="49" t="s">
        <v>378</v>
      </c>
      <c r="D34" s="50" t="s">
        <v>157</v>
      </c>
      <c r="E34" s="51" t="s">
        <v>308</v>
      </c>
      <c r="F34" s="52" t="s">
        <v>6</v>
      </c>
      <c r="G34" s="53">
        <v>9.5</v>
      </c>
      <c r="H34" s="53">
        <v>9.5</v>
      </c>
      <c r="I34" s="54" t="s">
        <v>379</v>
      </c>
      <c r="J34" s="55" t="s">
        <v>276</v>
      </c>
      <c r="K34" s="55">
        <v>48</v>
      </c>
    </row>
    <row r="35" spans="1:11" x14ac:dyDescent="0.2">
      <c r="A35" s="46"/>
      <c r="B35" s="48"/>
      <c r="C35" s="49"/>
      <c r="D35" s="50"/>
      <c r="E35" s="51"/>
      <c r="F35" s="52" t="s">
        <v>5</v>
      </c>
      <c r="G35" s="53">
        <v>0</v>
      </c>
      <c r="H35" s="53">
        <v>0</v>
      </c>
      <c r="I35" s="56"/>
      <c r="J35" s="55"/>
      <c r="K35" s="55"/>
    </row>
    <row r="36" spans="1:11" x14ac:dyDescent="0.2">
      <c r="A36" s="46"/>
      <c r="B36" s="48"/>
      <c r="C36" s="49"/>
      <c r="D36" s="50"/>
      <c r="E36" s="51"/>
      <c r="F36" s="58" t="s">
        <v>4</v>
      </c>
      <c r="G36" s="53">
        <v>0</v>
      </c>
      <c r="H36" s="53">
        <v>0</v>
      </c>
      <c r="I36" s="54"/>
      <c r="J36" s="55"/>
      <c r="K36" s="55"/>
    </row>
    <row r="37" spans="1:11" x14ac:dyDescent="0.2">
      <c r="A37" s="46"/>
      <c r="B37" s="48"/>
      <c r="C37" s="59"/>
      <c r="D37" s="87"/>
      <c r="E37" s="60"/>
      <c r="F37" s="61" t="s">
        <v>3</v>
      </c>
      <c r="G37" s="62">
        <f>SUM(G34:G36)</f>
        <v>9.5</v>
      </c>
      <c r="H37" s="62">
        <f>SUM(H34:H36)</f>
        <v>9.5</v>
      </c>
      <c r="I37" s="63"/>
      <c r="J37" s="61"/>
      <c r="K37" s="61"/>
    </row>
    <row r="38" spans="1:11" x14ac:dyDescent="0.2">
      <c r="A38" s="46"/>
      <c r="B38" s="68" t="s">
        <v>2</v>
      </c>
      <c r="C38" s="68"/>
      <c r="D38" s="68"/>
      <c r="E38" s="68"/>
      <c r="F38" s="68"/>
      <c r="G38" s="69">
        <f>+G21+G25+G29+G33+G37</f>
        <v>2070.6000000000004</v>
      </c>
      <c r="H38" s="69">
        <f>+H21+H25+H29+H33+H37</f>
        <v>2070.5</v>
      </c>
      <c r="I38" s="70"/>
      <c r="J38" s="71"/>
      <c r="K38" s="71"/>
    </row>
    <row r="39" spans="1:11" x14ac:dyDescent="0.2">
      <c r="A39" s="46">
        <v>2</v>
      </c>
      <c r="B39" s="47" t="s">
        <v>380</v>
      </c>
      <c r="C39" s="47"/>
      <c r="D39" s="47"/>
      <c r="E39" s="47"/>
      <c r="F39" s="47"/>
      <c r="G39" s="47"/>
      <c r="H39" s="47"/>
      <c r="I39" s="47"/>
      <c r="J39" s="47"/>
      <c r="K39" s="47"/>
    </row>
    <row r="40" spans="1:11" ht="24" x14ac:dyDescent="0.2">
      <c r="A40" s="46"/>
      <c r="B40" s="48">
        <v>1</v>
      </c>
      <c r="C40" s="49" t="s">
        <v>381</v>
      </c>
      <c r="D40" s="50" t="s">
        <v>157</v>
      </c>
      <c r="E40" s="51" t="s">
        <v>308</v>
      </c>
      <c r="F40" s="52" t="s">
        <v>6</v>
      </c>
      <c r="G40" s="53">
        <v>0</v>
      </c>
      <c r="H40" s="53">
        <v>0</v>
      </c>
      <c r="I40" s="54" t="s">
        <v>382</v>
      </c>
      <c r="J40" s="55" t="s">
        <v>105</v>
      </c>
      <c r="K40" s="55">
        <v>2</v>
      </c>
    </row>
    <row r="41" spans="1:11" ht="15" x14ac:dyDescent="0.2">
      <c r="A41" s="46"/>
      <c r="B41" s="48"/>
      <c r="C41" s="49"/>
      <c r="D41" s="50"/>
      <c r="E41" s="51"/>
      <c r="F41" s="52" t="s">
        <v>5</v>
      </c>
      <c r="G41" s="53">
        <v>14</v>
      </c>
      <c r="H41" s="53">
        <v>14</v>
      </c>
      <c r="I41" s="72"/>
      <c r="J41" s="55"/>
      <c r="K41" s="55"/>
    </row>
    <row r="42" spans="1:11" x14ac:dyDescent="0.2">
      <c r="A42" s="46"/>
      <c r="B42" s="48"/>
      <c r="C42" s="49"/>
      <c r="D42" s="50"/>
      <c r="E42" s="51"/>
      <c r="F42" s="58" t="s">
        <v>4</v>
      </c>
      <c r="G42" s="53">
        <v>0</v>
      </c>
      <c r="H42" s="53">
        <v>0</v>
      </c>
      <c r="I42" s="54"/>
      <c r="J42" s="55"/>
      <c r="K42" s="55"/>
    </row>
    <row r="43" spans="1:11" x14ac:dyDescent="0.2">
      <c r="A43" s="46"/>
      <c r="B43" s="48"/>
      <c r="C43" s="59"/>
      <c r="D43" s="87"/>
      <c r="E43" s="60"/>
      <c r="F43" s="61" t="s">
        <v>3</v>
      </c>
      <c r="G43" s="62">
        <f>SUM(G40:G42)</f>
        <v>14</v>
      </c>
      <c r="H43" s="62">
        <f>SUM(H40:H42)</f>
        <v>14</v>
      </c>
      <c r="I43" s="63"/>
      <c r="J43" s="61"/>
      <c r="K43" s="61"/>
    </row>
    <row r="44" spans="1:11" ht="24" x14ac:dyDescent="0.2">
      <c r="A44" s="46"/>
      <c r="B44" s="48">
        <v>2</v>
      </c>
      <c r="C44" s="49" t="s">
        <v>383</v>
      </c>
      <c r="D44" s="50" t="s">
        <v>157</v>
      </c>
      <c r="E44" s="51" t="s">
        <v>308</v>
      </c>
      <c r="F44" s="52" t="s">
        <v>6</v>
      </c>
      <c r="G44" s="53">
        <v>50</v>
      </c>
      <c r="H44" s="53">
        <v>0</v>
      </c>
      <c r="I44" s="54" t="s">
        <v>384</v>
      </c>
      <c r="J44" s="55" t="s">
        <v>58</v>
      </c>
      <c r="K44" s="55">
        <v>1</v>
      </c>
    </row>
    <row r="45" spans="1:11" ht="15" x14ac:dyDescent="0.2">
      <c r="A45" s="46"/>
      <c r="B45" s="48"/>
      <c r="C45" s="49"/>
      <c r="D45" s="50"/>
      <c r="E45" s="51"/>
      <c r="F45" s="52" t="s">
        <v>5</v>
      </c>
      <c r="G45" s="53">
        <v>0</v>
      </c>
      <c r="H45" s="53">
        <v>50</v>
      </c>
      <c r="I45" s="72"/>
      <c r="J45" s="55"/>
      <c r="K45" s="55"/>
    </row>
    <row r="46" spans="1:11" x14ac:dyDescent="0.2">
      <c r="A46" s="46"/>
      <c r="B46" s="48"/>
      <c r="C46" s="49"/>
      <c r="D46" s="50"/>
      <c r="E46" s="51"/>
      <c r="F46" s="58" t="s">
        <v>4</v>
      </c>
      <c r="G46" s="53">
        <v>0</v>
      </c>
      <c r="H46" s="53">
        <v>0</v>
      </c>
      <c r="I46" s="54"/>
      <c r="J46" s="55"/>
      <c r="K46" s="55"/>
    </row>
    <row r="47" spans="1:11" x14ac:dyDescent="0.2">
      <c r="A47" s="46"/>
      <c r="B47" s="48"/>
      <c r="C47" s="59"/>
      <c r="D47" s="87"/>
      <c r="E47" s="60"/>
      <c r="F47" s="61" t="s">
        <v>3</v>
      </c>
      <c r="G47" s="62">
        <f>SUM(G44:G46)</f>
        <v>50</v>
      </c>
      <c r="H47" s="62">
        <f>SUM(H44:H46)</f>
        <v>50</v>
      </c>
      <c r="I47" s="63"/>
      <c r="J47" s="61"/>
      <c r="K47" s="61"/>
    </row>
    <row r="48" spans="1:11" ht="24" x14ac:dyDescent="0.2">
      <c r="A48" s="46"/>
      <c r="B48" s="48">
        <v>3</v>
      </c>
      <c r="C48" s="49" t="s">
        <v>385</v>
      </c>
      <c r="D48" s="50" t="s">
        <v>157</v>
      </c>
      <c r="E48" s="51" t="s">
        <v>308</v>
      </c>
      <c r="F48" s="52" t="s">
        <v>6</v>
      </c>
      <c r="G48" s="53">
        <v>0</v>
      </c>
      <c r="H48" s="53">
        <v>0</v>
      </c>
      <c r="I48" s="54" t="s">
        <v>384</v>
      </c>
      <c r="J48" s="55" t="s">
        <v>58</v>
      </c>
      <c r="K48" s="55">
        <v>1</v>
      </c>
    </row>
    <row r="49" spans="1:11" ht="15" x14ac:dyDescent="0.2">
      <c r="A49" s="46"/>
      <c r="B49" s="48"/>
      <c r="C49" s="49"/>
      <c r="D49" s="50"/>
      <c r="E49" s="51"/>
      <c r="F49" s="52" t="s">
        <v>5</v>
      </c>
      <c r="G49" s="53">
        <v>0</v>
      </c>
      <c r="H49" s="53">
        <v>0</v>
      </c>
      <c r="I49" s="72"/>
      <c r="J49" s="55"/>
      <c r="K49" s="55"/>
    </row>
    <row r="50" spans="1:11" ht="15" x14ac:dyDescent="0.2">
      <c r="A50" s="46"/>
      <c r="B50" s="48"/>
      <c r="C50" s="49"/>
      <c r="D50" s="50"/>
      <c r="E50" s="51"/>
      <c r="F50" s="58" t="s">
        <v>4</v>
      </c>
      <c r="G50" s="53">
        <v>0</v>
      </c>
      <c r="H50" s="53">
        <v>0</v>
      </c>
      <c r="I50" s="72"/>
      <c r="J50" s="55"/>
      <c r="K50" s="55"/>
    </row>
    <row r="51" spans="1:11" x14ac:dyDescent="0.2">
      <c r="A51" s="46"/>
      <c r="B51" s="48"/>
      <c r="C51" s="49"/>
      <c r="D51" s="50"/>
      <c r="E51" s="51"/>
      <c r="F51" s="58" t="s">
        <v>180</v>
      </c>
      <c r="G51" s="53">
        <v>52.1</v>
      </c>
      <c r="H51" s="53">
        <v>52.1</v>
      </c>
      <c r="I51" s="54"/>
      <c r="J51" s="55"/>
      <c r="K51" s="55"/>
    </row>
    <row r="52" spans="1:11" x14ac:dyDescent="0.2">
      <c r="A52" s="46"/>
      <c r="B52" s="48"/>
      <c r="C52" s="59"/>
      <c r="D52" s="87"/>
      <c r="E52" s="60"/>
      <c r="F52" s="61" t="s">
        <v>3</v>
      </c>
      <c r="G52" s="62">
        <f>SUM(G48:G51)</f>
        <v>52.1</v>
      </c>
      <c r="H52" s="62">
        <f>SUM(H48:H51)</f>
        <v>52.1</v>
      </c>
      <c r="I52" s="63"/>
      <c r="J52" s="61"/>
      <c r="K52" s="61"/>
    </row>
    <row r="53" spans="1:11" ht="24" x14ac:dyDescent="0.2">
      <c r="A53" s="46"/>
      <c r="B53" s="48">
        <v>4</v>
      </c>
      <c r="C53" s="49" t="s">
        <v>386</v>
      </c>
      <c r="D53" s="50" t="s">
        <v>157</v>
      </c>
      <c r="E53" s="51" t="s">
        <v>308</v>
      </c>
      <c r="F53" s="52" t="s">
        <v>6</v>
      </c>
      <c r="G53" s="53">
        <v>9.6999999999999993</v>
      </c>
      <c r="H53" s="53">
        <v>9.6999999999999993</v>
      </c>
      <c r="I53" s="54" t="s">
        <v>387</v>
      </c>
      <c r="J53" s="55" t="s">
        <v>388</v>
      </c>
      <c r="K53" s="55">
        <v>12844</v>
      </c>
    </row>
    <row r="54" spans="1:11" x14ac:dyDescent="0.2">
      <c r="A54" s="46"/>
      <c r="B54" s="48"/>
      <c r="C54" s="49"/>
      <c r="D54" s="50"/>
      <c r="E54" s="51"/>
      <c r="F54" s="52" t="s">
        <v>5</v>
      </c>
      <c r="G54" s="53">
        <v>0</v>
      </c>
      <c r="H54" s="53">
        <v>0</v>
      </c>
      <c r="I54" s="54" t="s">
        <v>389</v>
      </c>
      <c r="J54" s="55" t="s">
        <v>105</v>
      </c>
      <c r="K54" s="55">
        <v>1</v>
      </c>
    </row>
    <row r="55" spans="1:11" ht="24" x14ac:dyDescent="0.2">
      <c r="A55" s="64"/>
      <c r="B55" s="65"/>
      <c r="C55" s="49"/>
      <c r="D55" s="50"/>
      <c r="E55" s="51"/>
      <c r="F55" s="58" t="s">
        <v>4</v>
      </c>
      <c r="G55" s="53">
        <v>49.4</v>
      </c>
      <c r="H55" s="53">
        <v>49.4</v>
      </c>
      <c r="I55" s="54" t="s">
        <v>390</v>
      </c>
      <c r="J55" s="55">
        <v>365</v>
      </c>
      <c r="K55" s="57">
        <v>365</v>
      </c>
    </row>
    <row r="56" spans="1:11" ht="36" x14ac:dyDescent="0.2">
      <c r="A56" s="64"/>
      <c r="B56" s="65"/>
      <c r="C56" s="49"/>
      <c r="D56" s="50"/>
      <c r="E56" s="51"/>
      <c r="F56" s="58" t="s">
        <v>180</v>
      </c>
      <c r="G56" s="53">
        <v>0</v>
      </c>
      <c r="H56" s="53">
        <v>0</v>
      </c>
      <c r="I56" s="54" t="s">
        <v>391</v>
      </c>
      <c r="J56" s="55">
        <v>1029</v>
      </c>
      <c r="K56" s="55">
        <v>1029</v>
      </c>
    </row>
    <row r="57" spans="1:11" x14ac:dyDescent="0.2">
      <c r="A57" s="46"/>
      <c r="B57" s="48"/>
      <c r="C57" s="49"/>
      <c r="D57" s="50"/>
      <c r="E57" s="51"/>
      <c r="F57" s="58"/>
      <c r="G57" s="53"/>
      <c r="H57" s="53"/>
      <c r="I57" s="54" t="s">
        <v>392</v>
      </c>
      <c r="J57" s="55" t="s">
        <v>67</v>
      </c>
      <c r="K57" s="55">
        <v>100</v>
      </c>
    </row>
    <row r="58" spans="1:11" x14ac:dyDescent="0.2">
      <c r="A58" s="46"/>
      <c r="B58" s="48"/>
      <c r="C58" s="59"/>
      <c r="D58" s="87"/>
      <c r="E58" s="60"/>
      <c r="F58" s="61" t="s">
        <v>3</v>
      </c>
      <c r="G58" s="62">
        <f>SUM(G53:G57)</f>
        <v>59.099999999999994</v>
      </c>
      <c r="H58" s="62">
        <f>SUM(H53:H57)</f>
        <v>59.099999999999994</v>
      </c>
      <c r="I58" s="63"/>
      <c r="J58" s="61"/>
      <c r="K58" s="61"/>
    </row>
    <row r="59" spans="1:11" ht="24" x14ac:dyDescent="0.2">
      <c r="A59" s="46"/>
      <c r="B59" s="48">
        <v>5</v>
      </c>
      <c r="C59" s="49" t="s">
        <v>393</v>
      </c>
      <c r="D59" s="50" t="s">
        <v>157</v>
      </c>
      <c r="E59" s="51" t="s">
        <v>308</v>
      </c>
      <c r="F59" s="52" t="s">
        <v>6</v>
      </c>
      <c r="G59" s="53">
        <v>102.4</v>
      </c>
      <c r="H59" s="53">
        <v>102.3</v>
      </c>
      <c r="I59" s="54" t="s">
        <v>387</v>
      </c>
      <c r="J59" s="55">
        <v>17.628</v>
      </c>
      <c r="K59" s="55">
        <v>19.494</v>
      </c>
    </row>
    <row r="60" spans="1:11" x14ac:dyDescent="0.2">
      <c r="A60" s="46"/>
      <c r="B60" s="48"/>
      <c r="C60" s="49"/>
      <c r="D60" s="50"/>
      <c r="E60" s="51"/>
      <c r="F60" s="52" t="s">
        <v>5</v>
      </c>
      <c r="G60" s="53">
        <v>0</v>
      </c>
      <c r="H60" s="53">
        <v>0</v>
      </c>
      <c r="I60" s="54" t="s">
        <v>394</v>
      </c>
      <c r="J60" s="55">
        <v>0.90800000000000003</v>
      </c>
      <c r="K60" s="55">
        <v>1.506</v>
      </c>
    </row>
    <row r="61" spans="1:11" ht="24" x14ac:dyDescent="0.2">
      <c r="A61" s="64"/>
      <c r="B61" s="65"/>
      <c r="C61" s="49"/>
      <c r="D61" s="50"/>
      <c r="E61" s="51"/>
      <c r="F61" s="58" t="s">
        <v>4</v>
      </c>
      <c r="G61" s="53">
        <v>7.4</v>
      </c>
      <c r="H61" s="53">
        <v>7.4</v>
      </c>
      <c r="I61" s="54" t="s">
        <v>390</v>
      </c>
      <c r="J61" s="57">
        <v>443</v>
      </c>
      <c r="K61" s="57">
        <v>463</v>
      </c>
    </row>
    <row r="62" spans="1:11" ht="36" x14ac:dyDescent="0.2">
      <c r="A62" s="64"/>
      <c r="B62" s="65"/>
      <c r="C62" s="49"/>
      <c r="D62" s="50"/>
      <c r="E62" s="51"/>
      <c r="F62" s="58" t="s">
        <v>180</v>
      </c>
      <c r="G62" s="53">
        <v>44.7</v>
      </c>
      <c r="H62" s="53">
        <v>44.7</v>
      </c>
      <c r="I62" s="54" t="s">
        <v>391</v>
      </c>
      <c r="J62" s="57">
        <v>310</v>
      </c>
      <c r="K62" s="57">
        <v>310</v>
      </c>
    </row>
    <row r="63" spans="1:11" x14ac:dyDescent="0.2">
      <c r="A63" s="46"/>
      <c r="B63" s="48"/>
      <c r="C63" s="49"/>
      <c r="D63" s="50"/>
      <c r="E63" s="51"/>
      <c r="F63" s="58"/>
      <c r="G63" s="53"/>
      <c r="H63" s="53"/>
      <c r="I63" s="54" t="s">
        <v>392</v>
      </c>
      <c r="J63" s="55">
        <v>100</v>
      </c>
      <c r="K63" s="55">
        <v>100</v>
      </c>
    </row>
    <row r="64" spans="1:11" x14ac:dyDescent="0.2">
      <c r="A64" s="46"/>
      <c r="B64" s="48"/>
      <c r="C64" s="59"/>
      <c r="D64" s="87"/>
      <c r="E64" s="60"/>
      <c r="F64" s="61" t="s">
        <v>3</v>
      </c>
      <c r="G64" s="62">
        <f>SUM(G59:G63)</f>
        <v>154.5</v>
      </c>
      <c r="H64" s="62">
        <f>SUM(H59:H63)</f>
        <v>154.4</v>
      </c>
      <c r="I64" s="63"/>
      <c r="J64" s="61"/>
      <c r="K64" s="61"/>
    </row>
    <row r="65" spans="1:11" ht="24" x14ac:dyDescent="0.2">
      <c r="A65" s="46"/>
      <c r="B65" s="48">
        <v>6</v>
      </c>
      <c r="C65" s="49" t="s">
        <v>395</v>
      </c>
      <c r="D65" s="50" t="s">
        <v>157</v>
      </c>
      <c r="E65" s="51" t="s">
        <v>308</v>
      </c>
      <c r="F65" s="52" t="s">
        <v>6</v>
      </c>
      <c r="G65" s="53">
        <v>2.5</v>
      </c>
      <c r="H65" s="53">
        <v>2.5</v>
      </c>
      <c r="I65" s="54" t="s">
        <v>387</v>
      </c>
      <c r="J65" s="55">
        <v>7.51</v>
      </c>
      <c r="K65" s="55">
        <v>7.9779999999999998</v>
      </c>
    </row>
    <row r="66" spans="1:11" x14ac:dyDescent="0.2">
      <c r="A66" s="46"/>
      <c r="B66" s="48"/>
      <c r="C66" s="49"/>
      <c r="D66" s="50"/>
      <c r="E66" s="51"/>
      <c r="F66" s="52" t="s">
        <v>5</v>
      </c>
      <c r="G66" s="53">
        <v>0</v>
      </c>
      <c r="H66" s="53">
        <v>0</v>
      </c>
      <c r="I66" s="54" t="s">
        <v>394</v>
      </c>
      <c r="J66" s="55">
        <v>0.51200000000000001</v>
      </c>
      <c r="K66" s="55">
        <v>0.78200000000000003</v>
      </c>
    </row>
    <row r="67" spans="1:11" ht="24" x14ac:dyDescent="0.2">
      <c r="A67" s="64"/>
      <c r="B67" s="65"/>
      <c r="C67" s="49"/>
      <c r="D67" s="50"/>
      <c r="E67" s="51"/>
      <c r="F67" s="58" t="s">
        <v>4</v>
      </c>
      <c r="G67" s="53">
        <v>47</v>
      </c>
      <c r="H67" s="53">
        <v>47</v>
      </c>
      <c r="I67" s="54" t="s">
        <v>390</v>
      </c>
      <c r="J67" s="57">
        <v>158</v>
      </c>
      <c r="K67" s="57">
        <v>158</v>
      </c>
    </row>
    <row r="68" spans="1:11" ht="36" x14ac:dyDescent="0.2">
      <c r="A68" s="64"/>
      <c r="B68" s="65"/>
      <c r="C68" s="49"/>
      <c r="D68" s="50"/>
      <c r="E68" s="51"/>
      <c r="F68" s="58"/>
      <c r="G68" s="53"/>
      <c r="H68" s="53"/>
      <c r="I68" s="54" t="s">
        <v>391</v>
      </c>
      <c r="J68" s="57">
        <v>293</v>
      </c>
      <c r="K68" s="57">
        <v>293</v>
      </c>
    </row>
    <row r="69" spans="1:11" x14ac:dyDescent="0.2">
      <c r="A69" s="46"/>
      <c r="B69" s="48"/>
      <c r="C69" s="49"/>
      <c r="D69" s="50"/>
      <c r="E69" s="51"/>
      <c r="F69" s="58"/>
      <c r="G69" s="53"/>
      <c r="H69" s="53"/>
      <c r="I69" s="54" t="s">
        <v>392</v>
      </c>
      <c r="J69" s="55">
        <v>100</v>
      </c>
      <c r="K69" s="55">
        <v>100</v>
      </c>
    </row>
    <row r="70" spans="1:11" x14ac:dyDescent="0.2">
      <c r="A70" s="46"/>
      <c r="B70" s="48"/>
      <c r="C70" s="59"/>
      <c r="D70" s="87"/>
      <c r="E70" s="60"/>
      <c r="F70" s="61" t="s">
        <v>3</v>
      </c>
      <c r="G70" s="62">
        <f>SUM(G65:G69)</f>
        <v>49.5</v>
      </c>
      <c r="H70" s="62">
        <f>SUM(H65:H69)</f>
        <v>49.5</v>
      </c>
      <c r="I70" s="63"/>
      <c r="J70" s="61"/>
      <c r="K70" s="61"/>
    </row>
    <row r="71" spans="1:11" x14ac:dyDescent="0.2">
      <c r="A71" s="46"/>
      <c r="B71" s="68" t="s">
        <v>2</v>
      </c>
      <c r="C71" s="68"/>
      <c r="D71" s="68"/>
      <c r="E71" s="68"/>
      <c r="F71" s="68"/>
      <c r="G71" s="69">
        <f>+G43+G47+G52+G58+G64+G70</f>
        <v>379.2</v>
      </c>
      <c r="H71" s="69">
        <f>+H43+H47+H52+H58+H64+H70</f>
        <v>379.1</v>
      </c>
      <c r="I71" s="70"/>
      <c r="J71" s="71"/>
      <c r="K71" s="71"/>
    </row>
    <row r="72" spans="1:11" x14ac:dyDescent="0.2">
      <c r="A72" s="46">
        <v>1</v>
      </c>
      <c r="B72" s="47" t="s">
        <v>396</v>
      </c>
      <c r="C72" s="47"/>
      <c r="D72" s="47"/>
      <c r="E72" s="47"/>
      <c r="F72" s="47"/>
      <c r="G72" s="47"/>
      <c r="H72" s="47"/>
      <c r="I72" s="47"/>
      <c r="J72" s="47"/>
      <c r="K72" s="47"/>
    </row>
    <row r="73" spans="1:11" ht="24" x14ac:dyDescent="0.2">
      <c r="A73" s="46"/>
      <c r="B73" s="48">
        <v>1</v>
      </c>
      <c r="C73" s="49" t="s">
        <v>397</v>
      </c>
      <c r="D73" s="50" t="s">
        <v>157</v>
      </c>
      <c r="E73" s="51" t="s">
        <v>308</v>
      </c>
      <c r="F73" s="52" t="s">
        <v>6</v>
      </c>
      <c r="G73" s="53">
        <v>72</v>
      </c>
      <c r="H73" s="53">
        <v>72</v>
      </c>
      <c r="I73" s="54" t="s">
        <v>398</v>
      </c>
      <c r="J73" s="55">
        <v>6</v>
      </c>
      <c r="K73" s="55">
        <v>6</v>
      </c>
    </row>
    <row r="74" spans="1:11" x14ac:dyDescent="0.2">
      <c r="A74" s="46"/>
      <c r="B74" s="48"/>
      <c r="C74" s="49"/>
      <c r="D74" s="50"/>
      <c r="E74" s="51"/>
      <c r="F74" s="52" t="s">
        <v>5</v>
      </c>
      <c r="G74" s="53">
        <v>0</v>
      </c>
      <c r="H74" s="53">
        <v>0</v>
      </c>
      <c r="I74" s="54" t="s">
        <v>399</v>
      </c>
      <c r="J74" s="55">
        <v>2</v>
      </c>
      <c r="K74" s="55">
        <v>6</v>
      </c>
    </row>
    <row r="75" spans="1:11" x14ac:dyDescent="0.2">
      <c r="A75" s="46"/>
      <c r="B75" s="48"/>
      <c r="C75" s="49"/>
      <c r="D75" s="50"/>
      <c r="E75" s="51"/>
      <c r="F75" s="58" t="s">
        <v>4</v>
      </c>
      <c r="G75" s="53">
        <v>0</v>
      </c>
      <c r="H75" s="53">
        <v>0</v>
      </c>
      <c r="I75" s="54" t="s">
        <v>400</v>
      </c>
      <c r="J75" s="55">
        <v>41</v>
      </c>
      <c r="K75" s="55">
        <v>41</v>
      </c>
    </row>
    <row r="76" spans="1:11" x14ac:dyDescent="0.2">
      <c r="A76" s="46"/>
      <c r="B76" s="48"/>
      <c r="C76" s="59"/>
      <c r="D76" s="87"/>
      <c r="E76" s="60"/>
      <c r="F76" s="61" t="s">
        <v>3</v>
      </c>
      <c r="G76" s="62">
        <f>SUM(G73:G75)</f>
        <v>72</v>
      </c>
      <c r="H76" s="62">
        <f>SUM(H73:H75)</f>
        <v>72</v>
      </c>
      <c r="I76" s="63"/>
      <c r="J76" s="61"/>
      <c r="K76" s="61"/>
    </row>
    <row r="77" spans="1:11" ht="24" x14ac:dyDescent="0.2">
      <c r="A77" s="46"/>
      <c r="B77" s="48">
        <v>2</v>
      </c>
      <c r="C77" s="49" t="s">
        <v>401</v>
      </c>
      <c r="D77" s="50" t="s">
        <v>157</v>
      </c>
      <c r="E77" s="51" t="s">
        <v>308</v>
      </c>
      <c r="F77" s="52" t="s">
        <v>6</v>
      </c>
      <c r="G77" s="53">
        <v>0</v>
      </c>
      <c r="H77" s="53">
        <v>0</v>
      </c>
      <c r="I77" s="54" t="s">
        <v>402</v>
      </c>
      <c r="J77" s="55">
        <v>150</v>
      </c>
      <c r="K77" s="55">
        <v>150</v>
      </c>
    </row>
    <row r="78" spans="1:11" ht="24" x14ac:dyDescent="0.2">
      <c r="A78" s="46"/>
      <c r="B78" s="48"/>
      <c r="C78" s="49"/>
      <c r="D78" s="50"/>
      <c r="E78" s="51"/>
      <c r="F78" s="52" t="s">
        <v>5</v>
      </c>
      <c r="G78" s="53">
        <v>0</v>
      </c>
      <c r="H78" s="53">
        <v>0</v>
      </c>
      <c r="I78" s="54" t="s">
        <v>403</v>
      </c>
      <c r="J78" s="55">
        <v>50</v>
      </c>
      <c r="K78" s="55">
        <v>50</v>
      </c>
    </row>
    <row r="79" spans="1:11" x14ac:dyDescent="0.2">
      <c r="A79" s="64"/>
      <c r="B79" s="65"/>
      <c r="C79" s="49"/>
      <c r="D79" s="50"/>
      <c r="E79" s="51"/>
      <c r="F79" s="58" t="s">
        <v>4</v>
      </c>
      <c r="G79" s="53">
        <v>7</v>
      </c>
      <c r="H79" s="53">
        <v>7</v>
      </c>
      <c r="I79" s="56"/>
      <c r="J79" s="57"/>
      <c r="K79" s="57"/>
    </row>
    <row r="80" spans="1:11" x14ac:dyDescent="0.2">
      <c r="A80" s="46"/>
      <c r="B80" s="48"/>
      <c r="C80" s="59"/>
      <c r="D80" s="87"/>
      <c r="E80" s="60"/>
      <c r="F80" s="61" t="s">
        <v>3</v>
      </c>
      <c r="G80" s="62">
        <f>SUM(G77:G79)</f>
        <v>7</v>
      </c>
      <c r="H80" s="62">
        <f>SUM(H77:H79)</f>
        <v>7</v>
      </c>
      <c r="I80" s="63"/>
      <c r="J80" s="61"/>
      <c r="K80" s="61"/>
    </row>
    <row r="81" spans="1:11" ht="24" x14ac:dyDescent="0.2">
      <c r="A81" s="46"/>
      <c r="B81" s="48">
        <v>3</v>
      </c>
      <c r="C81" s="49" t="s">
        <v>404</v>
      </c>
      <c r="D81" s="50" t="s">
        <v>157</v>
      </c>
      <c r="E81" s="51" t="s">
        <v>308</v>
      </c>
      <c r="F81" s="52" t="s">
        <v>6</v>
      </c>
      <c r="G81" s="53">
        <v>97.7</v>
      </c>
      <c r="H81" s="53">
        <v>97.7</v>
      </c>
      <c r="I81" s="54" t="s">
        <v>402</v>
      </c>
      <c r="J81" s="55">
        <v>435</v>
      </c>
      <c r="K81" s="55">
        <v>435</v>
      </c>
    </row>
    <row r="82" spans="1:11" ht="24" x14ac:dyDescent="0.2">
      <c r="A82" s="46"/>
      <c r="B82" s="48"/>
      <c r="C82" s="49"/>
      <c r="D82" s="50"/>
      <c r="E82" s="51"/>
      <c r="F82" s="52" t="s">
        <v>5</v>
      </c>
      <c r="G82" s="53">
        <v>0</v>
      </c>
      <c r="H82" s="53">
        <v>0</v>
      </c>
      <c r="I82" s="54" t="s">
        <v>403</v>
      </c>
      <c r="J82" s="55">
        <v>66</v>
      </c>
      <c r="K82" s="55">
        <v>66</v>
      </c>
    </row>
    <row r="83" spans="1:11" x14ac:dyDescent="0.2">
      <c r="A83" s="46"/>
      <c r="B83" s="48"/>
      <c r="C83" s="49"/>
      <c r="D83" s="50"/>
      <c r="E83" s="51"/>
      <c r="F83" s="58" t="s">
        <v>4</v>
      </c>
      <c r="G83" s="53">
        <v>1.2</v>
      </c>
      <c r="H83" s="53">
        <v>1.2</v>
      </c>
      <c r="I83" s="54"/>
      <c r="J83" s="55"/>
      <c r="K83" s="55"/>
    </row>
    <row r="84" spans="1:11" x14ac:dyDescent="0.2">
      <c r="A84" s="46"/>
      <c r="B84" s="48"/>
      <c r="C84" s="59"/>
      <c r="D84" s="87"/>
      <c r="E84" s="60"/>
      <c r="F84" s="61" t="s">
        <v>3</v>
      </c>
      <c r="G84" s="62">
        <f>SUM(G81:G83)</f>
        <v>98.9</v>
      </c>
      <c r="H84" s="62">
        <f>SUM(H81:H83)</f>
        <v>98.9</v>
      </c>
      <c r="I84" s="63"/>
      <c r="J84" s="61"/>
      <c r="K84" s="61"/>
    </row>
    <row r="85" spans="1:11" x14ac:dyDescent="0.2">
      <c r="A85" s="46"/>
      <c r="B85" s="68" t="s">
        <v>2</v>
      </c>
      <c r="C85" s="68"/>
      <c r="D85" s="68"/>
      <c r="E85" s="68"/>
      <c r="F85" s="68"/>
      <c r="G85" s="69">
        <f>+G76+G80+G84</f>
        <v>177.9</v>
      </c>
      <c r="H85" s="69">
        <f>+H76+H80+H84</f>
        <v>177.9</v>
      </c>
      <c r="I85" s="70"/>
      <c r="J85" s="71"/>
      <c r="K85" s="71"/>
    </row>
    <row r="86" spans="1:11" x14ac:dyDescent="0.2">
      <c r="A86" s="46">
        <v>2</v>
      </c>
      <c r="B86" s="47" t="s">
        <v>405</v>
      </c>
      <c r="C86" s="47"/>
      <c r="D86" s="47"/>
      <c r="E86" s="47"/>
      <c r="F86" s="47"/>
      <c r="G86" s="47"/>
      <c r="H86" s="47"/>
      <c r="I86" s="47"/>
      <c r="J86" s="47"/>
      <c r="K86" s="47"/>
    </row>
    <row r="87" spans="1:11" ht="24" x14ac:dyDescent="0.2">
      <c r="A87" s="46"/>
      <c r="B87" s="48">
        <v>1</v>
      </c>
      <c r="C87" s="49" t="s">
        <v>406</v>
      </c>
      <c r="D87" s="50" t="s">
        <v>157</v>
      </c>
      <c r="E87" s="51" t="s">
        <v>443</v>
      </c>
      <c r="F87" s="52" t="s">
        <v>6</v>
      </c>
      <c r="G87" s="53">
        <v>0.8</v>
      </c>
      <c r="H87" s="53">
        <v>0.8</v>
      </c>
      <c r="I87" s="54" t="s">
        <v>407</v>
      </c>
      <c r="J87" s="55">
        <v>0</v>
      </c>
      <c r="K87" s="55">
        <v>0</v>
      </c>
    </row>
    <row r="88" spans="1:11" x14ac:dyDescent="0.2">
      <c r="A88" s="46"/>
      <c r="B88" s="48"/>
      <c r="C88" s="49"/>
      <c r="D88" s="50"/>
      <c r="E88" s="51"/>
      <c r="F88" s="52" t="s">
        <v>5</v>
      </c>
      <c r="G88" s="53">
        <v>0</v>
      </c>
      <c r="H88" s="53">
        <v>0</v>
      </c>
      <c r="I88" s="56"/>
      <c r="J88" s="55"/>
      <c r="K88" s="55"/>
    </row>
    <row r="89" spans="1:11" x14ac:dyDescent="0.2">
      <c r="A89" s="46"/>
      <c r="B89" s="48"/>
      <c r="C89" s="49"/>
      <c r="D89" s="50"/>
      <c r="E89" s="51"/>
      <c r="F89" s="58" t="s">
        <v>4</v>
      </c>
      <c r="G89" s="53">
        <v>0</v>
      </c>
      <c r="H89" s="53">
        <v>0</v>
      </c>
      <c r="I89" s="56"/>
      <c r="J89" s="55"/>
      <c r="K89" s="55"/>
    </row>
    <row r="90" spans="1:11" x14ac:dyDescent="0.2">
      <c r="A90" s="46"/>
      <c r="B90" s="48"/>
      <c r="C90" s="59"/>
      <c r="D90" s="87"/>
      <c r="E90" s="60"/>
      <c r="F90" s="61" t="s">
        <v>3</v>
      </c>
      <c r="G90" s="62">
        <f>SUM(G87:G89)</f>
        <v>0.8</v>
      </c>
      <c r="H90" s="62">
        <f>SUM(H87:H89)</f>
        <v>0.8</v>
      </c>
      <c r="I90" s="63"/>
      <c r="J90" s="61"/>
      <c r="K90" s="61"/>
    </row>
    <row r="91" spans="1:11" ht="24" x14ac:dyDescent="0.2">
      <c r="A91" s="46"/>
      <c r="B91" s="48">
        <v>2</v>
      </c>
      <c r="C91" s="49" t="s">
        <v>408</v>
      </c>
      <c r="D91" s="50" t="s">
        <v>157</v>
      </c>
      <c r="E91" s="51" t="s">
        <v>443</v>
      </c>
      <c r="F91" s="52" t="s">
        <v>6</v>
      </c>
      <c r="G91" s="53">
        <v>52.2</v>
      </c>
      <c r="H91" s="53">
        <v>52.2</v>
      </c>
      <c r="I91" s="54" t="s">
        <v>409</v>
      </c>
      <c r="J91" s="102">
        <v>768.55</v>
      </c>
      <c r="K91" s="102">
        <v>500</v>
      </c>
    </row>
    <row r="92" spans="1:11" ht="15" x14ac:dyDescent="0.2">
      <c r="A92" s="46"/>
      <c r="B92" s="48"/>
      <c r="C92" s="49"/>
      <c r="D92" s="50"/>
      <c r="E92" s="51"/>
      <c r="F92" s="52" t="s">
        <v>5</v>
      </c>
      <c r="G92" s="53">
        <v>183</v>
      </c>
      <c r="H92" s="53">
        <v>183</v>
      </c>
      <c r="I92" s="72"/>
      <c r="J92" s="55"/>
      <c r="K92" s="55"/>
    </row>
    <row r="93" spans="1:11" ht="15" x14ac:dyDescent="0.2">
      <c r="A93" s="46"/>
      <c r="B93" s="48"/>
      <c r="C93" s="49"/>
      <c r="D93" s="50"/>
      <c r="E93" s="51"/>
      <c r="F93" s="58" t="s">
        <v>4</v>
      </c>
      <c r="G93" s="53">
        <v>0</v>
      </c>
      <c r="H93" s="53">
        <v>0</v>
      </c>
      <c r="I93" s="72"/>
      <c r="J93" s="55"/>
      <c r="K93" s="55"/>
    </row>
    <row r="94" spans="1:11" x14ac:dyDescent="0.2">
      <c r="A94" s="64"/>
      <c r="B94" s="65"/>
      <c r="C94" s="49"/>
      <c r="D94" s="50"/>
      <c r="E94" s="51"/>
      <c r="F94" s="58" t="s">
        <v>180</v>
      </c>
      <c r="G94" s="53">
        <v>527.29999999999995</v>
      </c>
      <c r="H94" s="53">
        <v>527.29999999999995</v>
      </c>
      <c r="I94" s="56"/>
      <c r="J94" s="57"/>
      <c r="K94" s="57"/>
    </row>
    <row r="95" spans="1:11" x14ac:dyDescent="0.2">
      <c r="A95" s="46"/>
      <c r="B95" s="48"/>
      <c r="C95" s="59"/>
      <c r="D95" s="87"/>
      <c r="E95" s="60"/>
      <c r="F95" s="61" t="s">
        <v>3</v>
      </c>
      <c r="G95" s="62">
        <f>SUM(G91:G94)</f>
        <v>762.5</v>
      </c>
      <c r="H95" s="62">
        <f>SUM(H91:H94)</f>
        <v>762.5</v>
      </c>
      <c r="I95" s="63"/>
      <c r="J95" s="61"/>
      <c r="K95" s="61"/>
    </row>
    <row r="96" spans="1:11" x14ac:dyDescent="0.2">
      <c r="A96" s="46"/>
      <c r="B96" s="68" t="s">
        <v>2</v>
      </c>
      <c r="C96" s="68"/>
      <c r="D96" s="68"/>
      <c r="E96" s="68"/>
      <c r="F96" s="68"/>
      <c r="G96" s="69">
        <f>+G90+G95</f>
        <v>763.3</v>
      </c>
      <c r="H96" s="69">
        <f>+H90+H95</f>
        <v>763.3</v>
      </c>
      <c r="I96" s="70"/>
      <c r="J96" s="71"/>
      <c r="K96" s="71"/>
    </row>
    <row r="97" spans="1:11" x14ac:dyDescent="0.2">
      <c r="A97" s="46">
        <v>3</v>
      </c>
      <c r="B97" s="47" t="s">
        <v>441</v>
      </c>
      <c r="C97" s="47"/>
      <c r="D97" s="47"/>
      <c r="E97" s="47"/>
      <c r="F97" s="47"/>
      <c r="G97" s="47"/>
      <c r="H97" s="47"/>
      <c r="I97" s="47"/>
      <c r="J97" s="47"/>
      <c r="K97" s="47"/>
    </row>
    <row r="98" spans="1:11" ht="24" x14ac:dyDescent="0.2">
      <c r="A98" s="46"/>
      <c r="B98" s="48">
        <v>1</v>
      </c>
      <c r="C98" s="49" t="s">
        <v>410</v>
      </c>
      <c r="D98" s="50" t="s">
        <v>157</v>
      </c>
      <c r="E98" s="51" t="s">
        <v>308</v>
      </c>
      <c r="F98" s="52" t="s">
        <v>6</v>
      </c>
      <c r="G98" s="53">
        <v>0.4</v>
      </c>
      <c r="H98" s="53">
        <v>0.4</v>
      </c>
      <c r="I98" s="54" t="s">
        <v>411</v>
      </c>
      <c r="J98" s="102">
        <v>83</v>
      </c>
      <c r="K98" s="102">
        <v>22</v>
      </c>
    </row>
    <row r="99" spans="1:11" x14ac:dyDescent="0.2">
      <c r="A99" s="46"/>
      <c r="B99" s="48"/>
      <c r="C99" s="49"/>
      <c r="D99" s="50"/>
      <c r="E99" s="51"/>
      <c r="F99" s="52" t="s">
        <v>5</v>
      </c>
      <c r="G99" s="53">
        <v>0</v>
      </c>
      <c r="H99" s="53">
        <v>0</v>
      </c>
      <c r="I99" s="56"/>
      <c r="J99" s="55"/>
      <c r="K99" s="55"/>
    </row>
    <row r="100" spans="1:11" x14ac:dyDescent="0.2">
      <c r="A100" s="46"/>
      <c r="B100" s="48"/>
      <c r="C100" s="49"/>
      <c r="D100" s="50"/>
      <c r="E100" s="51"/>
      <c r="F100" s="58" t="s">
        <v>4</v>
      </c>
      <c r="G100" s="53">
        <v>0</v>
      </c>
      <c r="H100" s="53">
        <v>0</v>
      </c>
      <c r="I100" s="56"/>
      <c r="J100" s="55"/>
      <c r="K100" s="55"/>
    </row>
    <row r="101" spans="1:11" x14ac:dyDescent="0.2">
      <c r="A101" s="46"/>
      <c r="B101" s="48"/>
      <c r="C101" s="49"/>
      <c r="D101" s="50"/>
      <c r="E101" s="51"/>
      <c r="F101" s="58" t="s">
        <v>180</v>
      </c>
      <c r="G101" s="53">
        <v>5.5</v>
      </c>
      <c r="H101" s="53">
        <v>5.5</v>
      </c>
      <c r="I101" s="56"/>
      <c r="J101" s="55"/>
      <c r="K101" s="55"/>
    </row>
    <row r="102" spans="1:11" x14ac:dyDescent="0.2">
      <c r="A102" s="46"/>
      <c r="B102" s="48"/>
      <c r="C102" s="59"/>
      <c r="D102" s="87"/>
      <c r="E102" s="60"/>
      <c r="F102" s="61" t="s">
        <v>3</v>
      </c>
      <c r="G102" s="62">
        <f>SUM(G98:G101)</f>
        <v>5.9</v>
      </c>
      <c r="H102" s="62">
        <f>SUM(H98:H101)</f>
        <v>5.9</v>
      </c>
      <c r="I102" s="63"/>
      <c r="J102" s="61"/>
      <c r="K102" s="61"/>
    </row>
    <row r="103" spans="1:11" x14ac:dyDescent="0.2">
      <c r="A103" s="46"/>
      <c r="B103" s="68" t="s">
        <v>2</v>
      </c>
      <c r="C103" s="68"/>
      <c r="D103" s="68"/>
      <c r="E103" s="68"/>
      <c r="F103" s="68"/>
      <c r="G103" s="69">
        <f>+G102</f>
        <v>5.9</v>
      </c>
      <c r="H103" s="69">
        <f>+H102</f>
        <v>5.9</v>
      </c>
      <c r="I103" s="70"/>
      <c r="J103" s="71"/>
      <c r="K103" s="71"/>
    </row>
    <row r="104" spans="1:11" x14ac:dyDescent="0.2">
      <c r="A104" s="46">
        <v>5</v>
      </c>
      <c r="B104" s="47" t="s">
        <v>412</v>
      </c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1:11" ht="36" x14ac:dyDescent="0.2">
      <c r="A105" s="46"/>
      <c r="B105" s="48">
        <v>1</v>
      </c>
      <c r="C105" s="49" t="s">
        <v>442</v>
      </c>
      <c r="D105" s="50" t="s">
        <v>157</v>
      </c>
      <c r="E105" s="51" t="s">
        <v>308</v>
      </c>
      <c r="F105" s="52" t="s">
        <v>6</v>
      </c>
      <c r="G105" s="53">
        <v>0</v>
      </c>
      <c r="H105" s="53">
        <v>0</v>
      </c>
      <c r="I105" s="54" t="s">
        <v>413</v>
      </c>
      <c r="J105" s="102">
        <v>1</v>
      </c>
      <c r="K105" s="102">
        <v>0</v>
      </c>
    </row>
    <row r="106" spans="1:11" x14ac:dyDescent="0.2">
      <c r="A106" s="46"/>
      <c r="B106" s="48"/>
      <c r="C106" s="49"/>
      <c r="D106" s="50"/>
      <c r="E106" s="51"/>
      <c r="F106" s="52" t="s">
        <v>5</v>
      </c>
      <c r="G106" s="53">
        <v>0</v>
      </c>
      <c r="H106" s="53">
        <v>0</v>
      </c>
      <c r="I106" s="56"/>
      <c r="J106" s="55"/>
      <c r="K106" s="55"/>
    </row>
    <row r="107" spans="1:11" x14ac:dyDescent="0.2">
      <c r="A107" s="46"/>
      <c r="B107" s="48"/>
      <c r="C107" s="49"/>
      <c r="D107" s="50"/>
      <c r="E107" s="51"/>
      <c r="F107" s="58" t="s">
        <v>4</v>
      </c>
      <c r="G107" s="53">
        <v>0</v>
      </c>
      <c r="H107" s="53">
        <v>0</v>
      </c>
      <c r="I107" s="56"/>
      <c r="J107" s="55"/>
      <c r="K107" s="55"/>
    </row>
    <row r="108" spans="1:11" x14ac:dyDescent="0.2">
      <c r="A108" s="46"/>
      <c r="B108" s="48"/>
      <c r="C108" s="49"/>
      <c r="D108" s="50"/>
      <c r="E108" s="51"/>
      <c r="F108" s="58" t="s">
        <v>180</v>
      </c>
      <c r="G108" s="53">
        <v>60</v>
      </c>
      <c r="H108" s="53">
        <v>60</v>
      </c>
      <c r="I108" s="56"/>
      <c r="J108" s="55"/>
      <c r="K108" s="55"/>
    </row>
    <row r="109" spans="1:11" x14ac:dyDescent="0.2">
      <c r="A109" s="46"/>
      <c r="B109" s="48"/>
      <c r="C109" s="59"/>
      <c r="D109" s="87"/>
      <c r="E109" s="60"/>
      <c r="F109" s="61" t="s">
        <v>3</v>
      </c>
      <c r="G109" s="62">
        <f>SUM(G105:G108)</f>
        <v>60</v>
      </c>
      <c r="H109" s="62">
        <f>SUM(H105:H108)</f>
        <v>60</v>
      </c>
      <c r="I109" s="63"/>
      <c r="J109" s="61"/>
      <c r="K109" s="61"/>
    </row>
    <row r="110" spans="1:11" x14ac:dyDescent="0.2">
      <c r="A110" s="46"/>
      <c r="B110" s="68" t="s">
        <v>2</v>
      </c>
      <c r="C110" s="68"/>
      <c r="D110" s="68"/>
      <c r="E110" s="68"/>
      <c r="F110" s="68"/>
      <c r="G110" s="69">
        <f>+G109</f>
        <v>60</v>
      </c>
      <c r="H110" s="69">
        <f>+H109</f>
        <v>60</v>
      </c>
      <c r="I110" s="70"/>
      <c r="J110" s="71"/>
      <c r="K110" s="71"/>
    </row>
    <row r="111" spans="1:11" x14ac:dyDescent="0.2">
      <c r="A111" s="46">
        <v>1</v>
      </c>
      <c r="B111" s="47" t="s">
        <v>414</v>
      </c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1:11" ht="36" x14ac:dyDescent="0.2">
      <c r="A112" s="46"/>
      <c r="B112" s="48">
        <v>1</v>
      </c>
      <c r="C112" s="49" t="s">
        <v>415</v>
      </c>
      <c r="D112" s="50" t="s">
        <v>157</v>
      </c>
      <c r="E112" s="51" t="s">
        <v>444</v>
      </c>
      <c r="F112" s="52" t="s">
        <v>6</v>
      </c>
      <c r="G112" s="53">
        <v>0</v>
      </c>
      <c r="H112" s="53">
        <v>0</v>
      </c>
      <c r="I112" s="54" t="s">
        <v>416</v>
      </c>
      <c r="J112" s="102">
        <v>100</v>
      </c>
      <c r="K112" s="102">
        <v>100</v>
      </c>
    </row>
    <row r="113" spans="1:11" x14ac:dyDescent="0.2">
      <c r="A113" s="46"/>
      <c r="B113" s="48"/>
      <c r="C113" s="49"/>
      <c r="D113" s="50"/>
      <c r="E113" s="51"/>
      <c r="F113" s="52" t="s">
        <v>5</v>
      </c>
      <c r="G113" s="53">
        <v>0</v>
      </c>
      <c r="H113" s="53">
        <v>0</v>
      </c>
      <c r="I113" s="56"/>
      <c r="J113" s="55"/>
      <c r="K113" s="55"/>
    </row>
    <row r="114" spans="1:11" x14ac:dyDescent="0.2">
      <c r="A114" s="46"/>
      <c r="B114" s="48"/>
      <c r="C114" s="49"/>
      <c r="D114" s="50"/>
      <c r="E114" s="51"/>
      <c r="F114" s="58" t="s">
        <v>4</v>
      </c>
      <c r="G114" s="53">
        <v>1444.6</v>
      </c>
      <c r="H114" s="53">
        <v>1444.6</v>
      </c>
      <c r="I114" s="56"/>
      <c r="J114" s="55"/>
      <c r="K114" s="55"/>
    </row>
    <row r="115" spans="1:11" x14ac:dyDescent="0.2">
      <c r="A115" s="46"/>
      <c r="B115" s="48"/>
      <c r="C115" s="49"/>
      <c r="D115" s="50"/>
      <c r="E115" s="51"/>
      <c r="F115" s="58" t="s">
        <v>180</v>
      </c>
      <c r="G115" s="53">
        <v>298.2</v>
      </c>
      <c r="H115" s="53">
        <v>298.2</v>
      </c>
      <c r="I115" s="56"/>
      <c r="J115" s="55"/>
      <c r="K115" s="55"/>
    </row>
    <row r="116" spans="1:11" x14ac:dyDescent="0.2">
      <c r="A116" s="46"/>
      <c r="B116" s="48"/>
      <c r="C116" s="59"/>
      <c r="D116" s="87"/>
      <c r="E116" s="60"/>
      <c r="F116" s="61" t="s">
        <v>3</v>
      </c>
      <c r="G116" s="62">
        <f>SUM(G112:G115)</f>
        <v>1742.8</v>
      </c>
      <c r="H116" s="62">
        <f>SUM(H112:H115)</f>
        <v>1742.8</v>
      </c>
      <c r="I116" s="63"/>
      <c r="J116" s="61"/>
      <c r="K116" s="61"/>
    </row>
    <row r="117" spans="1:11" x14ac:dyDescent="0.2">
      <c r="A117" s="46"/>
      <c r="B117" s="48">
        <v>3</v>
      </c>
      <c r="C117" s="49" t="s">
        <v>417</v>
      </c>
      <c r="D117" s="50" t="s">
        <v>157</v>
      </c>
      <c r="E117" s="51" t="s">
        <v>445</v>
      </c>
      <c r="F117" s="52" t="s">
        <v>6</v>
      </c>
      <c r="G117" s="53">
        <v>16.3</v>
      </c>
      <c r="H117" s="53">
        <v>16.3</v>
      </c>
      <c r="I117" s="54" t="s">
        <v>418</v>
      </c>
      <c r="J117" s="102">
        <v>1</v>
      </c>
      <c r="K117" s="102">
        <v>0.2</v>
      </c>
    </row>
    <row r="118" spans="1:11" x14ac:dyDescent="0.2">
      <c r="A118" s="46"/>
      <c r="B118" s="48"/>
      <c r="C118" s="49"/>
      <c r="D118" s="50"/>
      <c r="E118" s="51"/>
      <c r="F118" s="52" t="s">
        <v>5</v>
      </c>
      <c r="G118" s="53">
        <v>0</v>
      </c>
      <c r="H118" s="53">
        <v>0</v>
      </c>
      <c r="I118" s="56"/>
      <c r="J118" s="55"/>
      <c r="K118" s="55"/>
    </row>
    <row r="119" spans="1:11" x14ac:dyDescent="0.2">
      <c r="A119" s="46"/>
      <c r="B119" s="48"/>
      <c r="C119" s="49"/>
      <c r="D119" s="50"/>
      <c r="E119" s="51"/>
      <c r="F119" s="58" t="s">
        <v>4</v>
      </c>
      <c r="G119" s="53">
        <v>0</v>
      </c>
      <c r="H119" s="53">
        <v>0</v>
      </c>
      <c r="I119" s="56"/>
      <c r="J119" s="55"/>
      <c r="K119" s="55"/>
    </row>
    <row r="120" spans="1:11" x14ac:dyDescent="0.2">
      <c r="A120" s="46"/>
      <c r="B120" s="48"/>
      <c r="C120" s="59"/>
      <c r="D120" s="87"/>
      <c r="E120" s="60"/>
      <c r="F120" s="61" t="s">
        <v>3</v>
      </c>
      <c r="G120" s="62">
        <f>SUM(G117:G119)</f>
        <v>16.3</v>
      </c>
      <c r="H120" s="62">
        <f>SUM(H117:H119)</f>
        <v>16.3</v>
      </c>
      <c r="I120" s="63"/>
      <c r="J120" s="61"/>
      <c r="K120" s="61"/>
    </row>
    <row r="121" spans="1:11" x14ac:dyDescent="0.2">
      <c r="A121" s="46"/>
      <c r="B121" s="48">
        <v>4</v>
      </c>
      <c r="C121" s="49" t="s">
        <v>419</v>
      </c>
      <c r="D121" s="50" t="s">
        <v>157</v>
      </c>
      <c r="E121" s="51" t="s">
        <v>445</v>
      </c>
      <c r="F121" s="52" t="s">
        <v>6</v>
      </c>
      <c r="G121" s="53">
        <v>0</v>
      </c>
      <c r="H121" s="53">
        <v>0</v>
      </c>
      <c r="I121" s="54" t="s">
        <v>418</v>
      </c>
      <c r="J121" s="102">
        <v>100</v>
      </c>
      <c r="K121" s="102" t="s">
        <v>158</v>
      </c>
    </row>
    <row r="122" spans="1:11" x14ac:dyDescent="0.2">
      <c r="A122" s="46"/>
      <c r="B122" s="48"/>
      <c r="C122" s="49"/>
      <c r="D122" s="50"/>
      <c r="E122" s="51"/>
      <c r="F122" s="52" t="s">
        <v>5</v>
      </c>
      <c r="G122" s="53">
        <v>0</v>
      </c>
      <c r="H122" s="53">
        <v>0</v>
      </c>
      <c r="I122" s="54" t="s">
        <v>207</v>
      </c>
      <c r="J122" s="55"/>
      <c r="K122" s="55"/>
    </row>
    <row r="123" spans="1:11" x14ac:dyDescent="0.2">
      <c r="A123" s="46"/>
      <c r="B123" s="48"/>
      <c r="C123" s="49"/>
      <c r="D123" s="50"/>
      <c r="E123" s="51"/>
      <c r="F123" s="58" t="s">
        <v>4</v>
      </c>
      <c r="G123" s="53">
        <v>0</v>
      </c>
      <c r="H123" s="53">
        <v>0</v>
      </c>
      <c r="I123" s="54"/>
      <c r="J123" s="55"/>
      <c r="K123" s="55"/>
    </row>
    <row r="124" spans="1:11" x14ac:dyDescent="0.2">
      <c r="A124" s="46"/>
      <c r="B124" s="48"/>
      <c r="C124" s="49"/>
      <c r="D124" s="50"/>
      <c r="E124" s="51"/>
      <c r="F124" s="58" t="s">
        <v>180</v>
      </c>
      <c r="G124" s="53">
        <v>82.7</v>
      </c>
      <c r="H124" s="53">
        <v>82.7</v>
      </c>
      <c r="I124" s="56"/>
      <c r="J124" s="55"/>
      <c r="K124" s="55"/>
    </row>
    <row r="125" spans="1:11" x14ac:dyDescent="0.2">
      <c r="A125" s="46"/>
      <c r="B125" s="48"/>
      <c r="C125" s="59"/>
      <c r="D125" s="87"/>
      <c r="E125" s="60"/>
      <c r="F125" s="61" t="s">
        <v>3</v>
      </c>
      <c r="G125" s="62">
        <f>SUM(G121:G124)</f>
        <v>82.7</v>
      </c>
      <c r="H125" s="62">
        <f>SUM(H121:H124)</f>
        <v>82.7</v>
      </c>
      <c r="I125" s="63"/>
      <c r="J125" s="61"/>
      <c r="K125" s="61"/>
    </row>
    <row r="126" spans="1:11" ht="24" x14ac:dyDescent="0.2">
      <c r="A126" s="46"/>
      <c r="B126" s="48">
        <v>5</v>
      </c>
      <c r="C126" s="49" t="s">
        <v>420</v>
      </c>
      <c r="D126" s="50" t="s">
        <v>157</v>
      </c>
      <c r="E126" s="51" t="s">
        <v>241</v>
      </c>
      <c r="F126" s="52" t="s">
        <v>6</v>
      </c>
      <c r="G126" s="53">
        <v>6.3</v>
      </c>
      <c r="H126" s="53">
        <v>6.3</v>
      </c>
      <c r="I126" s="54" t="s">
        <v>421</v>
      </c>
      <c r="J126" s="102">
        <v>0</v>
      </c>
      <c r="K126" s="102">
        <v>0</v>
      </c>
    </row>
    <row r="127" spans="1:11" ht="24" x14ac:dyDescent="0.2">
      <c r="A127" s="46"/>
      <c r="B127" s="48"/>
      <c r="C127" s="49"/>
      <c r="D127" s="50"/>
      <c r="E127" s="51"/>
      <c r="F127" s="52" t="s">
        <v>5</v>
      </c>
      <c r="G127" s="53">
        <v>0</v>
      </c>
      <c r="H127" s="53">
        <v>0</v>
      </c>
      <c r="I127" s="54" t="s">
        <v>422</v>
      </c>
      <c r="J127" s="102">
        <v>0</v>
      </c>
      <c r="K127" s="102">
        <v>0</v>
      </c>
    </row>
    <row r="128" spans="1:11" x14ac:dyDescent="0.2">
      <c r="A128" s="46"/>
      <c r="B128" s="48"/>
      <c r="C128" s="49"/>
      <c r="D128" s="50"/>
      <c r="E128" s="51"/>
      <c r="F128" s="58" t="s">
        <v>4</v>
      </c>
      <c r="G128" s="53">
        <v>0</v>
      </c>
      <c r="H128" s="53">
        <v>0</v>
      </c>
      <c r="I128" s="54"/>
      <c r="J128" s="102"/>
      <c r="K128" s="102"/>
    </row>
    <row r="129" spans="1:11" x14ac:dyDescent="0.2">
      <c r="A129" s="46"/>
      <c r="B129" s="48"/>
      <c r="C129" s="49"/>
      <c r="D129" s="50"/>
      <c r="E129" s="51"/>
      <c r="F129" s="58" t="s">
        <v>180</v>
      </c>
      <c r="G129" s="53">
        <v>13.6</v>
      </c>
      <c r="H129" s="53">
        <v>13.6</v>
      </c>
      <c r="I129" s="56"/>
      <c r="J129" s="55"/>
      <c r="K129" s="55"/>
    </row>
    <row r="130" spans="1:11" x14ac:dyDescent="0.2">
      <c r="A130" s="46"/>
      <c r="B130" s="48"/>
      <c r="C130" s="59"/>
      <c r="D130" s="87"/>
      <c r="E130" s="60"/>
      <c r="F130" s="61" t="s">
        <v>3</v>
      </c>
      <c r="G130" s="62">
        <f>SUM(G126:G129)</f>
        <v>19.899999999999999</v>
      </c>
      <c r="H130" s="62">
        <f>SUM(H126:H129)</f>
        <v>19.899999999999999</v>
      </c>
      <c r="I130" s="63"/>
      <c r="J130" s="61"/>
      <c r="K130" s="61"/>
    </row>
    <row r="131" spans="1:11" x14ac:dyDescent="0.2">
      <c r="A131" s="46"/>
      <c r="B131" s="68" t="s">
        <v>2</v>
      </c>
      <c r="C131" s="68"/>
      <c r="D131" s="68"/>
      <c r="E131" s="68"/>
      <c r="F131" s="68"/>
      <c r="G131" s="69">
        <f>+G116+G120+G125+G130</f>
        <v>1861.7</v>
      </c>
      <c r="H131" s="69">
        <f>+H116+H120+H125+H130</f>
        <v>1861.7</v>
      </c>
      <c r="I131" s="70"/>
      <c r="J131" s="71"/>
      <c r="K131" s="71"/>
    </row>
    <row r="132" spans="1:11" x14ac:dyDescent="0.2">
      <c r="A132" s="46">
        <v>2</v>
      </c>
      <c r="B132" s="47" t="s">
        <v>423</v>
      </c>
      <c r="C132" s="47"/>
      <c r="D132" s="47"/>
      <c r="E132" s="47"/>
      <c r="F132" s="47"/>
      <c r="G132" s="47"/>
      <c r="H132" s="47"/>
      <c r="I132" s="47"/>
      <c r="J132" s="47"/>
      <c r="K132" s="47"/>
    </row>
    <row r="133" spans="1:11" ht="36" x14ac:dyDescent="0.2">
      <c r="A133" s="46"/>
      <c r="B133" s="48">
        <v>1</v>
      </c>
      <c r="C133" s="49" t="s">
        <v>424</v>
      </c>
      <c r="D133" s="50" t="s">
        <v>157</v>
      </c>
      <c r="E133" s="51" t="s">
        <v>308</v>
      </c>
      <c r="F133" s="52" t="s">
        <v>6</v>
      </c>
      <c r="G133" s="53">
        <v>2627.7</v>
      </c>
      <c r="H133" s="53">
        <v>2612.6999999999998</v>
      </c>
      <c r="I133" s="54" t="s">
        <v>425</v>
      </c>
      <c r="J133" s="102">
        <v>10</v>
      </c>
      <c r="K133" s="102">
        <v>26</v>
      </c>
    </row>
    <row r="134" spans="1:11" x14ac:dyDescent="0.2">
      <c r="A134" s="46"/>
      <c r="B134" s="48"/>
      <c r="C134" s="49"/>
      <c r="D134" s="50"/>
      <c r="E134" s="51"/>
      <c r="F134" s="52" t="s">
        <v>5</v>
      </c>
      <c r="G134" s="53">
        <v>1967.6</v>
      </c>
      <c r="H134" s="53">
        <v>1967.6</v>
      </c>
      <c r="I134" s="56"/>
      <c r="J134" s="55"/>
      <c r="K134" s="55"/>
    </row>
    <row r="135" spans="1:11" x14ac:dyDescent="0.2">
      <c r="A135" s="46"/>
      <c r="B135" s="48"/>
      <c r="C135" s="49"/>
      <c r="D135" s="50"/>
      <c r="E135" s="51"/>
      <c r="F135" s="58" t="s">
        <v>4</v>
      </c>
      <c r="G135" s="53">
        <v>0</v>
      </c>
      <c r="H135" s="53">
        <v>0</v>
      </c>
      <c r="I135" s="56"/>
      <c r="J135" s="55"/>
      <c r="K135" s="55"/>
    </row>
    <row r="136" spans="1:11" x14ac:dyDescent="0.2">
      <c r="A136" s="46"/>
      <c r="B136" s="48"/>
      <c r="C136" s="49"/>
      <c r="D136" s="50"/>
      <c r="E136" s="51"/>
      <c r="F136" s="58" t="s">
        <v>180</v>
      </c>
      <c r="G136" s="53">
        <v>806.6</v>
      </c>
      <c r="H136" s="53">
        <v>110.4</v>
      </c>
      <c r="I136" s="56"/>
      <c r="J136" s="55"/>
      <c r="K136" s="55"/>
    </row>
    <row r="137" spans="1:11" x14ac:dyDescent="0.2">
      <c r="A137" s="46"/>
      <c r="B137" s="48"/>
      <c r="C137" s="59"/>
      <c r="D137" s="87"/>
      <c r="E137" s="60"/>
      <c r="F137" s="61" t="s">
        <v>3</v>
      </c>
      <c r="G137" s="62">
        <f>SUM(G133:G136)</f>
        <v>5401.9</v>
      </c>
      <c r="H137" s="62">
        <f>SUM(H133:H136)</f>
        <v>4690.6999999999989</v>
      </c>
      <c r="I137" s="63"/>
      <c r="J137" s="61"/>
      <c r="K137" s="61"/>
    </row>
    <row r="138" spans="1:11" ht="24" x14ac:dyDescent="0.2">
      <c r="A138" s="46"/>
      <c r="B138" s="48">
        <v>2</v>
      </c>
      <c r="C138" s="49" t="s">
        <v>426</v>
      </c>
      <c r="D138" s="50" t="s">
        <v>157</v>
      </c>
      <c r="E138" s="51" t="s">
        <v>308</v>
      </c>
      <c r="F138" s="52" t="s">
        <v>6</v>
      </c>
      <c r="G138" s="53">
        <v>12.2</v>
      </c>
      <c r="H138" s="53">
        <v>12.2</v>
      </c>
      <c r="I138" s="54" t="s">
        <v>427</v>
      </c>
      <c r="J138" s="102">
        <v>31</v>
      </c>
      <c r="K138" s="102">
        <v>31</v>
      </c>
    </row>
    <row r="139" spans="1:11" x14ac:dyDescent="0.2">
      <c r="A139" s="46"/>
      <c r="B139" s="48"/>
      <c r="C139" s="49"/>
      <c r="D139" s="50"/>
      <c r="E139" s="51"/>
      <c r="F139" s="52" t="s">
        <v>5</v>
      </c>
      <c r="G139" s="53">
        <v>0</v>
      </c>
      <c r="H139" s="53">
        <v>0</v>
      </c>
      <c r="I139" s="54" t="s">
        <v>428</v>
      </c>
      <c r="J139" s="102">
        <v>8</v>
      </c>
      <c r="K139" s="102">
        <v>8</v>
      </c>
    </row>
    <row r="140" spans="1:11" x14ac:dyDescent="0.2">
      <c r="A140" s="46"/>
      <c r="B140" s="48"/>
      <c r="C140" s="49"/>
      <c r="D140" s="50"/>
      <c r="E140" s="51"/>
      <c r="F140" s="58" t="s">
        <v>4</v>
      </c>
      <c r="G140" s="53">
        <v>165.8</v>
      </c>
      <c r="H140" s="53">
        <v>165.8</v>
      </c>
      <c r="I140" s="56"/>
      <c r="J140" s="55"/>
      <c r="K140" s="55"/>
    </row>
    <row r="141" spans="1:11" x14ac:dyDescent="0.2">
      <c r="A141" s="46"/>
      <c r="B141" s="48"/>
      <c r="C141" s="59"/>
      <c r="D141" s="87"/>
      <c r="E141" s="60"/>
      <c r="F141" s="61" t="s">
        <v>3</v>
      </c>
      <c r="G141" s="62">
        <f>SUM(G138:G140)</f>
        <v>178</v>
      </c>
      <c r="H141" s="62">
        <f>SUM(H138:H140)</f>
        <v>178</v>
      </c>
      <c r="I141" s="63"/>
      <c r="J141" s="61"/>
      <c r="K141" s="61"/>
    </row>
    <row r="142" spans="1:11" x14ac:dyDescent="0.2">
      <c r="A142" s="46"/>
      <c r="B142" s="68" t="s">
        <v>2</v>
      </c>
      <c r="C142" s="68"/>
      <c r="D142" s="68"/>
      <c r="E142" s="68"/>
      <c r="F142" s="68"/>
      <c r="G142" s="69">
        <f>+G137+G141</f>
        <v>5579.9</v>
      </c>
      <c r="H142" s="69">
        <f>+H137+H141</f>
        <v>4868.6999999999989</v>
      </c>
      <c r="I142" s="70"/>
      <c r="J142" s="71"/>
      <c r="K142" s="71"/>
    </row>
    <row r="143" spans="1:11" x14ac:dyDescent="0.2">
      <c r="A143" s="46">
        <v>1</v>
      </c>
      <c r="B143" s="47" t="s">
        <v>429</v>
      </c>
      <c r="C143" s="47"/>
      <c r="D143" s="47"/>
      <c r="E143" s="47"/>
      <c r="F143" s="47"/>
      <c r="G143" s="47"/>
      <c r="H143" s="47"/>
      <c r="I143" s="47"/>
      <c r="J143" s="47"/>
      <c r="K143" s="47"/>
    </row>
    <row r="144" spans="1:11" ht="24" x14ac:dyDescent="0.2">
      <c r="A144" s="46"/>
      <c r="B144" s="48">
        <v>1</v>
      </c>
      <c r="C144" s="49" t="s">
        <v>430</v>
      </c>
      <c r="D144" s="50" t="s">
        <v>157</v>
      </c>
      <c r="E144" s="51" t="s">
        <v>160</v>
      </c>
      <c r="F144" s="52" t="s">
        <v>6</v>
      </c>
      <c r="G144" s="53">
        <v>26.9</v>
      </c>
      <c r="H144" s="53">
        <v>26.9</v>
      </c>
      <c r="I144" s="54" t="s">
        <v>431</v>
      </c>
      <c r="J144" s="102">
        <v>1</v>
      </c>
      <c r="K144" s="102">
        <v>1</v>
      </c>
    </row>
    <row r="145" spans="1:11" x14ac:dyDescent="0.2">
      <c r="A145" s="46"/>
      <c r="B145" s="48"/>
      <c r="C145" s="49"/>
      <c r="D145" s="50"/>
      <c r="E145" s="51"/>
      <c r="F145" s="52" t="s">
        <v>5</v>
      </c>
      <c r="G145" s="53">
        <v>0</v>
      </c>
      <c r="H145" s="53">
        <v>0</v>
      </c>
      <c r="I145" s="56"/>
      <c r="J145" s="55"/>
      <c r="K145" s="55"/>
    </row>
    <row r="146" spans="1:11" x14ac:dyDescent="0.2">
      <c r="A146" s="46"/>
      <c r="B146" s="48"/>
      <c r="C146" s="49"/>
      <c r="D146" s="50"/>
      <c r="E146" s="51"/>
      <c r="F146" s="58" t="s">
        <v>4</v>
      </c>
      <c r="G146" s="53">
        <v>0</v>
      </c>
      <c r="H146" s="53">
        <v>0</v>
      </c>
      <c r="I146" s="56"/>
      <c r="J146" s="55"/>
      <c r="K146" s="55"/>
    </row>
    <row r="147" spans="1:11" x14ac:dyDescent="0.2">
      <c r="A147" s="46"/>
      <c r="B147" s="48"/>
      <c r="C147" s="59"/>
      <c r="D147" s="87"/>
      <c r="E147" s="60"/>
      <c r="F147" s="61" t="s">
        <v>3</v>
      </c>
      <c r="G147" s="62">
        <f>SUM(G144:G146)</f>
        <v>26.9</v>
      </c>
      <c r="H147" s="62">
        <f>SUM(H144:H146)</f>
        <v>26.9</v>
      </c>
      <c r="I147" s="63"/>
      <c r="J147" s="61"/>
      <c r="K147" s="61"/>
    </row>
    <row r="148" spans="1:11" ht="24" x14ac:dyDescent="0.2">
      <c r="A148" s="46"/>
      <c r="B148" s="48">
        <v>1</v>
      </c>
      <c r="C148" s="49" t="s">
        <v>432</v>
      </c>
      <c r="D148" s="50" t="s">
        <v>157</v>
      </c>
      <c r="E148" s="51" t="s">
        <v>308</v>
      </c>
      <c r="F148" s="52" t="s">
        <v>6</v>
      </c>
      <c r="G148" s="53">
        <v>0</v>
      </c>
      <c r="H148" s="53">
        <v>0</v>
      </c>
      <c r="I148" s="54" t="s">
        <v>433</v>
      </c>
      <c r="J148" s="102">
        <v>1</v>
      </c>
      <c r="K148" s="102">
        <v>1</v>
      </c>
    </row>
    <row r="149" spans="1:11" x14ac:dyDescent="0.2">
      <c r="A149" s="46"/>
      <c r="B149" s="48"/>
      <c r="C149" s="49"/>
      <c r="D149" s="50"/>
      <c r="E149" s="51"/>
      <c r="F149" s="52" t="s">
        <v>5</v>
      </c>
      <c r="G149" s="53">
        <v>175.7</v>
      </c>
      <c r="H149" s="53">
        <v>175.7</v>
      </c>
      <c r="I149" s="56"/>
      <c r="J149" s="55"/>
      <c r="K149" s="55"/>
    </row>
    <row r="150" spans="1:11" x14ac:dyDescent="0.2">
      <c r="A150" s="46"/>
      <c r="B150" s="48"/>
      <c r="C150" s="49"/>
      <c r="D150" s="50"/>
      <c r="E150" s="51"/>
      <c r="F150" s="58" t="s">
        <v>4</v>
      </c>
      <c r="G150" s="53">
        <v>0</v>
      </c>
      <c r="H150" s="53">
        <v>0</v>
      </c>
      <c r="I150" s="56"/>
      <c r="J150" s="55"/>
      <c r="K150" s="55"/>
    </row>
    <row r="151" spans="1:11" x14ac:dyDescent="0.2">
      <c r="A151" s="46"/>
      <c r="B151" s="48"/>
      <c r="C151" s="59"/>
      <c r="D151" s="87"/>
      <c r="E151" s="60"/>
      <c r="F151" s="61" t="s">
        <v>3</v>
      </c>
      <c r="G151" s="62">
        <f>SUM(G148:G150)</f>
        <v>175.7</v>
      </c>
      <c r="H151" s="62">
        <f>SUM(H148:H150)</f>
        <v>175.7</v>
      </c>
      <c r="I151" s="63"/>
      <c r="J151" s="61"/>
      <c r="K151" s="61"/>
    </row>
    <row r="152" spans="1:11" ht="24" x14ac:dyDescent="0.2">
      <c r="A152" s="46"/>
      <c r="B152" s="48">
        <v>1</v>
      </c>
      <c r="C152" s="49" t="s">
        <v>434</v>
      </c>
      <c r="D152" s="50" t="s">
        <v>157</v>
      </c>
      <c r="E152" s="51" t="s">
        <v>308</v>
      </c>
      <c r="F152" s="52" t="s">
        <v>6</v>
      </c>
      <c r="G152" s="53">
        <v>0</v>
      </c>
      <c r="H152" s="53">
        <v>0</v>
      </c>
      <c r="I152" s="54" t="s">
        <v>435</v>
      </c>
      <c r="J152" s="102">
        <v>1</v>
      </c>
      <c r="K152" s="102">
        <v>1</v>
      </c>
    </row>
    <row r="153" spans="1:11" x14ac:dyDescent="0.2">
      <c r="A153" s="46"/>
      <c r="B153" s="48"/>
      <c r="C153" s="49"/>
      <c r="D153" s="50"/>
      <c r="E153" s="51"/>
      <c r="F153" s="52" t="s">
        <v>5</v>
      </c>
      <c r="G153" s="53">
        <v>0</v>
      </c>
      <c r="H153" s="53">
        <v>0</v>
      </c>
      <c r="I153" s="56"/>
      <c r="J153" s="55"/>
      <c r="K153" s="55"/>
    </row>
    <row r="154" spans="1:11" x14ac:dyDescent="0.2">
      <c r="A154" s="46"/>
      <c r="B154" s="48"/>
      <c r="C154" s="49"/>
      <c r="D154" s="50"/>
      <c r="E154" s="51"/>
      <c r="F154" s="58" t="s">
        <v>4</v>
      </c>
      <c r="G154" s="53">
        <v>0</v>
      </c>
      <c r="H154" s="53">
        <v>0</v>
      </c>
      <c r="I154" s="56"/>
      <c r="J154" s="55"/>
      <c r="K154" s="55"/>
    </row>
    <row r="155" spans="1:11" x14ac:dyDescent="0.2">
      <c r="A155" s="46"/>
      <c r="B155" s="48"/>
      <c r="C155" s="49"/>
      <c r="D155" s="50"/>
      <c r="E155" s="51"/>
      <c r="F155" s="58" t="s">
        <v>180</v>
      </c>
      <c r="G155" s="53">
        <v>250</v>
      </c>
      <c r="H155" s="53">
        <v>250</v>
      </c>
      <c r="I155" s="56"/>
      <c r="J155" s="55"/>
      <c r="K155" s="55"/>
    </row>
    <row r="156" spans="1:11" x14ac:dyDescent="0.2">
      <c r="A156" s="46"/>
      <c r="B156" s="48"/>
      <c r="C156" s="59"/>
      <c r="D156" s="87"/>
      <c r="E156" s="60"/>
      <c r="F156" s="61" t="s">
        <v>3</v>
      </c>
      <c r="G156" s="62">
        <f>SUM(G152:G155)</f>
        <v>250</v>
      </c>
      <c r="H156" s="62">
        <f>SUM(H152:H155)</f>
        <v>250</v>
      </c>
      <c r="I156" s="63"/>
      <c r="J156" s="61"/>
      <c r="K156" s="61"/>
    </row>
    <row r="157" spans="1:11" x14ac:dyDescent="0.2">
      <c r="A157" s="46"/>
      <c r="B157" s="68" t="s">
        <v>2</v>
      </c>
      <c r="C157" s="68"/>
      <c r="D157" s="68"/>
      <c r="E157" s="68"/>
      <c r="F157" s="68"/>
      <c r="G157" s="69">
        <f>+G147+G151+G156</f>
        <v>452.6</v>
      </c>
      <c r="H157" s="69">
        <f>+H147+H151+H156</f>
        <v>452.6</v>
      </c>
      <c r="I157" s="70"/>
      <c r="J157" s="71"/>
      <c r="K157" s="71"/>
    </row>
    <row r="158" spans="1:11" x14ac:dyDescent="0.2">
      <c r="A158" s="46">
        <v>2</v>
      </c>
      <c r="B158" s="47" t="s">
        <v>436</v>
      </c>
      <c r="C158" s="47"/>
      <c r="D158" s="47"/>
      <c r="E158" s="47"/>
      <c r="F158" s="47"/>
      <c r="G158" s="47"/>
      <c r="H158" s="47"/>
      <c r="I158" s="47"/>
      <c r="J158" s="47"/>
      <c r="K158" s="47"/>
    </row>
    <row r="159" spans="1:11" ht="24" x14ac:dyDescent="0.2">
      <c r="A159" s="46"/>
      <c r="B159" s="48">
        <v>1</v>
      </c>
      <c r="C159" s="49" t="s">
        <v>437</v>
      </c>
      <c r="D159" s="50" t="s">
        <v>157</v>
      </c>
      <c r="E159" s="51" t="s">
        <v>308</v>
      </c>
      <c r="F159" s="52" t="s">
        <v>6</v>
      </c>
      <c r="G159" s="53">
        <v>5</v>
      </c>
      <c r="H159" s="53">
        <v>5</v>
      </c>
      <c r="I159" s="54" t="s">
        <v>438</v>
      </c>
      <c r="J159" s="102">
        <v>22</v>
      </c>
      <c r="K159" s="102">
        <v>26</v>
      </c>
    </row>
    <row r="160" spans="1:11" x14ac:dyDescent="0.2">
      <c r="A160" s="46"/>
      <c r="B160" s="48"/>
      <c r="C160" s="49"/>
      <c r="D160" s="50"/>
      <c r="E160" s="51"/>
      <c r="F160" s="52" t="s">
        <v>5</v>
      </c>
      <c r="G160" s="53">
        <v>0</v>
      </c>
      <c r="H160" s="53">
        <v>0</v>
      </c>
      <c r="I160" s="54" t="s">
        <v>439</v>
      </c>
      <c r="J160" s="102">
        <v>10</v>
      </c>
      <c r="K160" s="102">
        <v>9</v>
      </c>
    </row>
    <row r="161" spans="1:11" ht="24" x14ac:dyDescent="0.2">
      <c r="A161" s="46"/>
      <c r="B161" s="48"/>
      <c r="C161" s="49"/>
      <c r="D161" s="50"/>
      <c r="E161" s="51"/>
      <c r="F161" s="58" t="s">
        <v>4</v>
      </c>
      <c r="G161" s="53">
        <v>0</v>
      </c>
      <c r="H161" s="53">
        <v>0</v>
      </c>
      <c r="I161" s="54" t="s">
        <v>440</v>
      </c>
      <c r="J161" s="102">
        <v>1</v>
      </c>
      <c r="K161" s="102">
        <v>1</v>
      </c>
    </row>
    <row r="162" spans="1:11" x14ac:dyDescent="0.2">
      <c r="A162" s="46"/>
      <c r="B162" s="48"/>
      <c r="C162" s="59"/>
      <c r="D162" s="87"/>
      <c r="E162" s="60"/>
      <c r="F162" s="61" t="s">
        <v>3</v>
      </c>
      <c r="G162" s="62">
        <f>SUM(G159:G161)</f>
        <v>5</v>
      </c>
      <c r="H162" s="62">
        <f>SUM(H159:H161)</f>
        <v>5</v>
      </c>
      <c r="I162" s="63"/>
      <c r="J162" s="61"/>
      <c r="K162" s="61"/>
    </row>
    <row r="163" spans="1:11" x14ac:dyDescent="0.2">
      <c r="A163" s="46"/>
      <c r="B163" s="68" t="s">
        <v>2</v>
      </c>
      <c r="C163" s="68"/>
      <c r="D163" s="68"/>
      <c r="E163" s="68"/>
      <c r="F163" s="68"/>
      <c r="G163" s="69">
        <f>+G162</f>
        <v>5</v>
      </c>
      <c r="H163" s="69">
        <f>+H162</f>
        <v>5</v>
      </c>
      <c r="I163" s="70"/>
      <c r="J163" s="71"/>
      <c r="K163" s="71"/>
    </row>
    <row r="164" spans="1:11" x14ac:dyDescent="0.2">
      <c r="A164" s="81" t="s">
        <v>1</v>
      </c>
      <c r="B164" s="81"/>
      <c r="C164" s="81"/>
      <c r="D164" s="81"/>
      <c r="E164" s="81"/>
      <c r="F164" s="81"/>
      <c r="G164" s="82">
        <f>+G163+G157+G142+G131+G110+G103+G96+G85+G71+G38</f>
        <v>11356.1</v>
      </c>
      <c r="H164" s="82">
        <f>+H163+H157+H142+H131+H110+H103+H96+H85+H71+H38</f>
        <v>10644.699999999999</v>
      </c>
      <c r="I164" s="83"/>
      <c r="J164" s="83"/>
      <c r="K164" s="83"/>
    </row>
    <row r="165" spans="1:11" x14ac:dyDescent="0.2">
      <c r="C165" s="14" t="s">
        <v>0</v>
      </c>
    </row>
    <row r="166" spans="1:11" x14ac:dyDescent="0.2">
      <c r="C166" s="14" t="s">
        <v>239</v>
      </c>
    </row>
  </sheetData>
  <mergeCells count="124">
    <mergeCell ref="A6:F6"/>
    <mergeCell ref="G6:I6"/>
    <mergeCell ref="A7:I7"/>
    <mergeCell ref="A9:F9"/>
    <mergeCell ref="A13:K13"/>
    <mergeCell ref="A14:K14"/>
    <mergeCell ref="G10:G12"/>
    <mergeCell ref="H10:H12"/>
    <mergeCell ref="I10:K10"/>
    <mergeCell ref="I11:I12"/>
    <mergeCell ref="J11:K11"/>
    <mergeCell ref="C22:C24"/>
    <mergeCell ref="D22:D24"/>
    <mergeCell ref="E22:E24"/>
    <mergeCell ref="C26:C28"/>
    <mergeCell ref="D26:D28"/>
    <mergeCell ref="E26:E28"/>
    <mergeCell ref="A15:K15"/>
    <mergeCell ref="A16:K16"/>
    <mergeCell ref="B17:K17"/>
    <mergeCell ref="C18:C20"/>
    <mergeCell ref="D18:D20"/>
    <mergeCell ref="E18:E20"/>
    <mergeCell ref="B38:F38"/>
    <mergeCell ref="B39:K39"/>
    <mergeCell ref="C40:C42"/>
    <mergeCell ref="D40:D42"/>
    <mergeCell ref="E40:E42"/>
    <mergeCell ref="C30:C32"/>
    <mergeCell ref="D30:D32"/>
    <mergeCell ref="E30:E32"/>
    <mergeCell ref="C34:C36"/>
    <mergeCell ref="D34:D36"/>
    <mergeCell ref="E34:E36"/>
    <mergeCell ref="C53:C57"/>
    <mergeCell ref="D53:D57"/>
    <mergeCell ref="E53:E57"/>
    <mergeCell ref="C59:C63"/>
    <mergeCell ref="D59:D63"/>
    <mergeCell ref="E59:E63"/>
    <mergeCell ref="C44:C46"/>
    <mergeCell ref="D44:D46"/>
    <mergeCell ref="E44:E46"/>
    <mergeCell ref="C48:C51"/>
    <mergeCell ref="D48:D51"/>
    <mergeCell ref="E48:E51"/>
    <mergeCell ref="C73:C75"/>
    <mergeCell ref="D73:D75"/>
    <mergeCell ref="E73:E75"/>
    <mergeCell ref="C77:C79"/>
    <mergeCell ref="D77:D79"/>
    <mergeCell ref="E77:E79"/>
    <mergeCell ref="C65:C69"/>
    <mergeCell ref="D65:D69"/>
    <mergeCell ref="E65:E69"/>
    <mergeCell ref="B71:F71"/>
    <mergeCell ref="B72:K72"/>
    <mergeCell ref="C87:C89"/>
    <mergeCell ref="D87:D89"/>
    <mergeCell ref="E87:E89"/>
    <mergeCell ref="C91:C94"/>
    <mergeCell ref="D91:D94"/>
    <mergeCell ref="E91:E94"/>
    <mergeCell ref="C81:C83"/>
    <mergeCell ref="D81:D83"/>
    <mergeCell ref="E81:E83"/>
    <mergeCell ref="B85:F85"/>
    <mergeCell ref="B86:K86"/>
    <mergeCell ref="B103:F103"/>
    <mergeCell ref="B104:K104"/>
    <mergeCell ref="C105:C108"/>
    <mergeCell ref="D105:D108"/>
    <mergeCell ref="E105:E108"/>
    <mergeCell ref="B96:F96"/>
    <mergeCell ref="B97:K97"/>
    <mergeCell ref="C98:C101"/>
    <mergeCell ref="D98:D101"/>
    <mergeCell ref="E98:E101"/>
    <mergeCell ref="C117:C119"/>
    <mergeCell ref="D117:D119"/>
    <mergeCell ref="E117:E119"/>
    <mergeCell ref="C121:C124"/>
    <mergeCell ref="D121:D124"/>
    <mergeCell ref="E121:E124"/>
    <mergeCell ref="B110:F110"/>
    <mergeCell ref="B111:K111"/>
    <mergeCell ref="C112:C115"/>
    <mergeCell ref="D112:D115"/>
    <mergeCell ref="E112:E115"/>
    <mergeCell ref="C133:C136"/>
    <mergeCell ref="D133:D136"/>
    <mergeCell ref="E133:E136"/>
    <mergeCell ref="C138:C140"/>
    <mergeCell ref="D138:D140"/>
    <mergeCell ref="E138:E140"/>
    <mergeCell ref="C126:C129"/>
    <mergeCell ref="D126:D129"/>
    <mergeCell ref="E126:E129"/>
    <mergeCell ref="B131:F131"/>
    <mergeCell ref="B132:K132"/>
    <mergeCell ref="B163:F163"/>
    <mergeCell ref="A164:F164"/>
    <mergeCell ref="A10:A12"/>
    <mergeCell ref="B10:B12"/>
    <mergeCell ref="C10:C12"/>
    <mergeCell ref="D10:D12"/>
    <mergeCell ref="E10:E12"/>
    <mergeCell ref="F10:F12"/>
    <mergeCell ref="B157:F157"/>
    <mergeCell ref="B158:K158"/>
    <mergeCell ref="C159:C161"/>
    <mergeCell ref="D159:D161"/>
    <mergeCell ref="E159:E161"/>
    <mergeCell ref="C148:C150"/>
    <mergeCell ref="D148:D150"/>
    <mergeCell ref="E148:E150"/>
    <mergeCell ref="C152:C155"/>
    <mergeCell ref="D152:D155"/>
    <mergeCell ref="E152:E155"/>
    <mergeCell ref="B142:F142"/>
    <mergeCell ref="B143:K143"/>
    <mergeCell ref="C144:C146"/>
    <mergeCell ref="D144:D146"/>
    <mergeCell ref="E144:E146"/>
  </mergeCells>
  <pageMargins left="0.25" right="0.25" top="0.75" bottom="0.75" header="0.3" footer="0.3"/>
  <pageSetup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5758-97AC-4A25-ABB1-ED6F36D9CC67}">
  <sheetPr>
    <pageSetUpPr fitToPage="1"/>
  </sheetPr>
  <dimension ref="A1:K68"/>
  <sheetViews>
    <sheetView workbookViewId="0">
      <selection activeCell="C2" sqref="C2"/>
    </sheetView>
  </sheetViews>
  <sheetFormatPr defaultRowHeight="12.75" x14ac:dyDescent="0.2"/>
  <cols>
    <col min="1" max="2" width="4.140625" style="9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s="1" customFormat="1" ht="15.75" x14ac:dyDescent="0.2">
      <c r="A1" s="2"/>
      <c r="B1" s="2"/>
      <c r="C1" s="11"/>
      <c r="D1" s="10"/>
      <c r="E1" s="10"/>
      <c r="F1" s="11"/>
      <c r="G1" s="11"/>
      <c r="H1" s="12"/>
      <c r="I1" s="11" t="s">
        <v>18</v>
      </c>
    </row>
    <row r="2" spans="1:11" s="1" customFormat="1" ht="15.75" x14ac:dyDescent="0.2">
      <c r="A2" s="2"/>
      <c r="B2" s="2"/>
      <c r="C2" s="11"/>
      <c r="D2" s="11"/>
      <c r="E2" s="11"/>
      <c r="F2" s="11"/>
      <c r="G2" s="11"/>
      <c r="H2" s="12"/>
      <c r="I2" s="11" t="s">
        <v>19</v>
      </c>
    </row>
    <row r="3" spans="1:11" s="1" customFormat="1" ht="15.75" x14ac:dyDescent="0.2">
      <c r="A3" s="2"/>
      <c r="B3" s="2"/>
      <c r="C3" s="11"/>
      <c r="D3" s="11"/>
      <c r="E3" s="11"/>
      <c r="F3" s="11"/>
      <c r="G3" s="11"/>
      <c r="H3" s="12"/>
      <c r="I3" s="11" t="s">
        <v>14</v>
      </c>
    </row>
    <row r="4" spans="1:11" s="1" customFormat="1" ht="15.75" x14ac:dyDescent="0.2">
      <c r="A4" s="2"/>
      <c r="B4" s="2"/>
      <c r="C4" s="11"/>
      <c r="D4" s="11"/>
      <c r="E4" s="11"/>
      <c r="F4" s="18"/>
      <c r="G4" s="20"/>
      <c r="H4" s="12"/>
    </row>
    <row r="5" spans="1:11" s="1" customFormat="1" ht="15.75" x14ac:dyDescent="0.2">
      <c r="A5" s="2"/>
      <c r="B5" s="2"/>
      <c r="C5" s="11"/>
      <c r="D5" s="11"/>
      <c r="E5" s="11"/>
      <c r="F5" s="18"/>
      <c r="G5" s="20"/>
      <c r="H5" s="12"/>
    </row>
    <row r="6" spans="1:11" s="1" customFormat="1" ht="15.75" x14ac:dyDescent="0.2">
      <c r="A6" s="27"/>
      <c r="B6" s="27"/>
      <c r="C6" s="27"/>
      <c r="D6" s="27"/>
      <c r="E6" s="27"/>
      <c r="F6" s="30"/>
      <c r="G6" s="31"/>
      <c r="H6" s="31"/>
    </row>
    <row r="7" spans="1:11" s="1" customFormat="1" ht="33.7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</row>
    <row r="8" spans="1:11" s="1" customFormat="1" ht="15.75" x14ac:dyDescent="0.2">
      <c r="A8" s="8"/>
      <c r="B8" s="8"/>
      <c r="C8" s="8"/>
      <c r="D8" s="8"/>
      <c r="E8" s="8"/>
      <c r="F8" s="21"/>
      <c r="G8" s="21"/>
      <c r="H8" s="21"/>
    </row>
    <row r="9" spans="1:11" s="3" customFormat="1" ht="15.75" x14ac:dyDescent="0.2">
      <c r="A9" s="29"/>
      <c r="B9" s="29"/>
      <c r="C9" s="29"/>
      <c r="D9" s="29"/>
      <c r="E9" s="29"/>
      <c r="F9" s="19"/>
      <c r="G9" s="19"/>
      <c r="H9" s="22"/>
      <c r="J9" s="3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363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446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447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46"/>
      <c r="B17" s="48">
        <v>5</v>
      </c>
      <c r="C17" s="49" t="s">
        <v>448</v>
      </c>
      <c r="D17" s="50" t="s">
        <v>157</v>
      </c>
      <c r="E17" s="51" t="s">
        <v>171</v>
      </c>
      <c r="F17" s="52" t="s">
        <v>6</v>
      </c>
      <c r="G17" s="53">
        <v>0</v>
      </c>
      <c r="H17" s="53">
        <v>0</v>
      </c>
      <c r="I17" s="54" t="s">
        <v>449</v>
      </c>
      <c r="J17" s="55">
        <v>2</v>
      </c>
      <c r="K17" s="55">
        <v>2</v>
      </c>
    </row>
    <row r="18" spans="1:11" ht="15" x14ac:dyDescent="0.2">
      <c r="A18" s="46"/>
      <c r="B18" s="48"/>
      <c r="C18" s="49"/>
      <c r="D18" s="50"/>
      <c r="E18" s="51"/>
      <c r="F18" s="52" t="s">
        <v>5</v>
      </c>
      <c r="G18" s="53">
        <v>0</v>
      </c>
      <c r="H18" s="53">
        <v>0</v>
      </c>
      <c r="I18" s="72"/>
      <c r="J18" s="55"/>
      <c r="K18" s="55"/>
    </row>
    <row r="19" spans="1:11" x14ac:dyDescent="0.2">
      <c r="A19" s="46"/>
      <c r="B19" s="48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46"/>
      <c r="B20" s="48"/>
      <c r="C20" s="59"/>
      <c r="D20" s="87"/>
      <c r="E20" s="60"/>
      <c r="F20" s="61" t="s">
        <v>3</v>
      </c>
      <c r="G20" s="62">
        <f>SUM(G17:G19)</f>
        <v>0</v>
      </c>
      <c r="H20" s="62">
        <f>SUM(H17:H19)</f>
        <v>0</v>
      </c>
      <c r="I20" s="63"/>
      <c r="J20" s="61"/>
      <c r="K20" s="61"/>
    </row>
    <row r="21" spans="1:11" ht="24" x14ac:dyDescent="0.2">
      <c r="A21" s="46"/>
      <c r="B21" s="48">
        <v>9</v>
      </c>
      <c r="C21" s="49" t="s">
        <v>450</v>
      </c>
      <c r="D21" s="50" t="s">
        <v>242</v>
      </c>
      <c r="E21" s="51" t="s">
        <v>468</v>
      </c>
      <c r="F21" s="52" t="s">
        <v>6</v>
      </c>
      <c r="G21" s="53">
        <v>0</v>
      </c>
      <c r="H21" s="53">
        <v>0</v>
      </c>
      <c r="I21" s="54" t="s">
        <v>451</v>
      </c>
      <c r="J21" s="55">
        <v>50</v>
      </c>
      <c r="K21" s="55">
        <v>50</v>
      </c>
    </row>
    <row r="22" spans="1:11" x14ac:dyDescent="0.2">
      <c r="A22" s="46"/>
      <c r="B22" s="48"/>
      <c r="C22" s="49"/>
      <c r="D22" s="50"/>
      <c r="E22" s="51"/>
      <c r="F22" s="52" t="s">
        <v>5</v>
      </c>
      <c r="G22" s="53">
        <v>0</v>
      </c>
      <c r="H22" s="53">
        <v>0</v>
      </c>
      <c r="I22" s="56"/>
      <c r="J22" s="55"/>
      <c r="K22" s="55"/>
    </row>
    <row r="23" spans="1:11" x14ac:dyDescent="0.2">
      <c r="A23" s="46"/>
      <c r="B23" s="48"/>
      <c r="C23" s="49"/>
      <c r="D23" s="50"/>
      <c r="E23" s="51"/>
      <c r="F23" s="58" t="s">
        <v>4</v>
      </c>
      <c r="G23" s="53">
        <v>599.9</v>
      </c>
      <c r="H23" s="53">
        <v>334.6</v>
      </c>
      <c r="I23" s="54"/>
      <c r="J23" s="55"/>
      <c r="K23" s="55"/>
    </row>
    <row r="24" spans="1:11" x14ac:dyDescent="0.2">
      <c r="A24" s="46"/>
      <c r="B24" s="48"/>
      <c r="C24" s="59"/>
      <c r="D24" s="87"/>
      <c r="E24" s="60"/>
      <c r="F24" s="61" t="s">
        <v>3</v>
      </c>
      <c r="G24" s="62">
        <f>SUM(G21:G23)</f>
        <v>599.9</v>
      </c>
      <c r="H24" s="62">
        <f>SUM(H21:H23)</f>
        <v>334.6</v>
      </c>
      <c r="I24" s="63"/>
      <c r="J24" s="61"/>
      <c r="K24" s="61"/>
    </row>
    <row r="25" spans="1:11" x14ac:dyDescent="0.2">
      <c r="A25" s="46"/>
      <c r="B25" s="48">
        <v>10</v>
      </c>
      <c r="C25" s="49" t="s">
        <v>452</v>
      </c>
      <c r="D25" s="50" t="s">
        <v>157</v>
      </c>
      <c r="E25" s="51" t="s">
        <v>171</v>
      </c>
      <c r="F25" s="52" t="s">
        <v>6</v>
      </c>
      <c r="G25" s="53">
        <v>0</v>
      </c>
      <c r="H25" s="53">
        <v>0</v>
      </c>
      <c r="I25" s="54" t="s">
        <v>207</v>
      </c>
      <c r="J25" s="55">
        <v>100</v>
      </c>
      <c r="K25" s="55">
        <v>100</v>
      </c>
    </row>
    <row r="26" spans="1:11" x14ac:dyDescent="0.2">
      <c r="A26" s="46"/>
      <c r="B26" s="48"/>
      <c r="C26" s="49"/>
      <c r="D26" s="50"/>
      <c r="E26" s="51"/>
      <c r="F26" s="52" t="s">
        <v>5</v>
      </c>
      <c r="G26" s="53">
        <v>0</v>
      </c>
      <c r="H26" s="53">
        <v>0</v>
      </c>
      <c r="I26" s="56"/>
      <c r="J26" s="55"/>
      <c r="K26" s="55"/>
    </row>
    <row r="27" spans="1:11" x14ac:dyDescent="0.2">
      <c r="A27" s="46"/>
      <c r="B27" s="48"/>
      <c r="C27" s="49"/>
      <c r="D27" s="50"/>
      <c r="E27" s="51"/>
      <c r="F27" s="58" t="s">
        <v>4</v>
      </c>
      <c r="G27" s="53">
        <v>38.700000000000003</v>
      </c>
      <c r="H27" s="53">
        <v>38.700000000000003</v>
      </c>
      <c r="I27" s="54"/>
      <c r="J27" s="55"/>
      <c r="K27" s="55"/>
    </row>
    <row r="28" spans="1:11" x14ac:dyDescent="0.2">
      <c r="A28" s="46"/>
      <c r="B28" s="48"/>
      <c r="C28" s="59"/>
      <c r="D28" s="87"/>
      <c r="E28" s="60"/>
      <c r="F28" s="61" t="s">
        <v>3</v>
      </c>
      <c r="G28" s="62">
        <f>SUM(G25:G27)</f>
        <v>38.700000000000003</v>
      </c>
      <c r="H28" s="62">
        <f>SUM(H25:H27)</f>
        <v>38.700000000000003</v>
      </c>
      <c r="I28" s="63"/>
      <c r="J28" s="61"/>
      <c r="K28" s="61"/>
    </row>
    <row r="29" spans="1:11" x14ac:dyDescent="0.2">
      <c r="A29" s="46"/>
      <c r="B29" s="48">
        <v>11</v>
      </c>
      <c r="C29" s="49" t="s">
        <v>453</v>
      </c>
      <c r="D29" s="50" t="s">
        <v>176</v>
      </c>
      <c r="E29" s="51" t="s">
        <v>171</v>
      </c>
      <c r="F29" s="52" t="s">
        <v>6</v>
      </c>
      <c r="G29" s="53">
        <v>0</v>
      </c>
      <c r="H29" s="53">
        <v>0</v>
      </c>
      <c r="I29" s="54" t="s">
        <v>207</v>
      </c>
      <c r="J29" s="55">
        <v>20</v>
      </c>
      <c r="K29" s="55">
        <v>20</v>
      </c>
    </row>
    <row r="30" spans="1:11" x14ac:dyDescent="0.2">
      <c r="A30" s="46"/>
      <c r="B30" s="48"/>
      <c r="C30" s="49"/>
      <c r="D30" s="50"/>
      <c r="E30" s="51"/>
      <c r="F30" s="52" t="s">
        <v>5</v>
      </c>
      <c r="G30" s="53">
        <v>57.3</v>
      </c>
      <c r="H30" s="53">
        <v>57.3</v>
      </c>
      <c r="I30" s="56"/>
      <c r="J30" s="55"/>
      <c r="K30" s="55"/>
    </row>
    <row r="31" spans="1:11" x14ac:dyDescent="0.2">
      <c r="A31" s="46"/>
      <c r="B31" s="48"/>
      <c r="C31" s="49"/>
      <c r="D31" s="50"/>
      <c r="E31" s="51"/>
      <c r="F31" s="58" t="s">
        <v>4</v>
      </c>
      <c r="G31" s="53">
        <v>0</v>
      </c>
      <c r="H31" s="53">
        <v>0</v>
      </c>
      <c r="I31" s="54"/>
      <c r="J31" s="55"/>
      <c r="K31" s="55"/>
    </row>
    <row r="32" spans="1:11" x14ac:dyDescent="0.2">
      <c r="A32" s="46"/>
      <c r="B32" s="48"/>
      <c r="C32" s="59"/>
      <c r="D32" s="87"/>
      <c r="E32" s="60"/>
      <c r="F32" s="61" t="s">
        <v>3</v>
      </c>
      <c r="G32" s="62">
        <f>SUM(G29:G31)</f>
        <v>57.3</v>
      </c>
      <c r="H32" s="62">
        <f>SUM(H29:H31)</f>
        <v>57.3</v>
      </c>
      <c r="I32" s="63"/>
      <c r="J32" s="61"/>
      <c r="K32" s="61"/>
    </row>
    <row r="33" spans="1:11" x14ac:dyDescent="0.2">
      <c r="A33" s="46"/>
      <c r="B33" s="68" t="s">
        <v>2</v>
      </c>
      <c r="C33" s="68"/>
      <c r="D33" s="68"/>
      <c r="E33" s="68"/>
      <c r="F33" s="68"/>
      <c r="G33" s="69">
        <f>+G20+G24+G28+G32</f>
        <v>695.9</v>
      </c>
      <c r="H33" s="69">
        <f>+H20+H24+H28+H32</f>
        <v>430.6</v>
      </c>
      <c r="I33" s="70"/>
      <c r="J33" s="71"/>
      <c r="K33" s="71"/>
    </row>
    <row r="34" spans="1:11" x14ac:dyDescent="0.2">
      <c r="A34" s="46">
        <v>2</v>
      </c>
      <c r="B34" s="47" t="s">
        <v>454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24" x14ac:dyDescent="0.2">
      <c r="A35" s="46"/>
      <c r="B35" s="48">
        <v>1</v>
      </c>
      <c r="C35" s="49" t="s">
        <v>455</v>
      </c>
      <c r="D35" s="50" t="s">
        <v>157</v>
      </c>
      <c r="E35" s="51" t="s">
        <v>160</v>
      </c>
      <c r="F35" s="52" t="s">
        <v>6</v>
      </c>
      <c r="G35" s="53">
        <v>0</v>
      </c>
      <c r="H35" s="53">
        <v>0</v>
      </c>
      <c r="I35" s="54" t="s">
        <v>456</v>
      </c>
      <c r="J35" s="55">
        <v>10</v>
      </c>
      <c r="K35" s="55">
        <v>10</v>
      </c>
    </row>
    <row r="36" spans="1:11" ht="15" x14ac:dyDescent="0.2">
      <c r="A36" s="46"/>
      <c r="B36" s="48"/>
      <c r="C36" s="49"/>
      <c r="D36" s="50"/>
      <c r="E36" s="51"/>
      <c r="F36" s="52" t="s">
        <v>5</v>
      </c>
      <c r="G36" s="53">
        <v>0</v>
      </c>
      <c r="H36" s="53">
        <v>0</v>
      </c>
      <c r="I36" s="72"/>
      <c r="J36" s="55"/>
      <c r="K36" s="55"/>
    </row>
    <row r="37" spans="1:11" x14ac:dyDescent="0.2">
      <c r="A37" s="46"/>
      <c r="B37" s="48"/>
      <c r="C37" s="49"/>
      <c r="D37" s="50"/>
      <c r="E37" s="51"/>
      <c r="F37" s="58" t="s">
        <v>4</v>
      </c>
      <c r="G37" s="53">
        <v>0</v>
      </c>
      <c r="H37" s="53">
        <v>0</v>
      </c>
      <c r="I37" s="54"/>
      <c r="J37" s="55"/>
      <c r="K37" s="55"/>
    </row>
    <row r="38" spans="1:11" x14ac:dyDescent="0.2">
      <c r="A38" s="46"/>
      <c r="B38" s="48"/>
      <c r="C38" s="59"/>
      <c r="D38" s="87"/>
      <c r="E38" s="60"/>
      <c r="F38" s="61" t="s">
        <v>3</v>
      </c>
      <c r="G38" s="62">
        <f>SUM(G35:G37)</f>
        <v>0</v>
      </c>
      <c r="H38" s="62">
        <f>SUM(H35:H37)</f>
        <v>0</v>
      </c>
      <c r="I38" s="63"/>
      <c r="J38" s="61"/>
      <c r="K38" s="61"/>
    </row>
    <row r="39" spans="1:11" x14ac:dyDescent="0.2">
      <c r="A39" s="46"/>
      <c r="B39" s="48">
        <v>11</v>
      </c>
      <c r="C39" s="49" t="s">
        <v>457</v>
      </c>
      <c r="D39" s="50" t="s">
        <v>157</v>
      </c>
      <c r="E39" s="51" t="s">
        <v>469</v>
      </c>
      <c r="F39" s="52" t="s">
        <v>6</v>
      </c>
      <c r="G39" s="53">
        <v>0</v>
      </c>
      <c r="H39" s="53">
        <v>0</v>
      </c>
      <c r="I39" s="54" t="s">
        <v>458</v>
      </c>
      <c r="J39" s="55">
        <v>7</v>
      </c>
      <c r="K39" s="102" t="s">
        <v>158</v>
      </c>
    </row>
    <row r="40" spans="1:11" ht="36" x14ac:dyDescent="0.2">
      <c r="A40" s="46"/>
      <c r="B40" s="48"/>
      <c r="C40" s="49"/>
      <c r="D40" s="50"/>
      <c r="E40" s="51"/>
      <c r="F40" s="52" t="s">
        <v>5</v>
      </c>
      <c r="G40" s="53">
        <v>0</v>
      </c>
      <c r="H40" s="53">
        <v>0</v>
      </c>
      <c r="I40" s="54" t="s">
        <v>459</v>
      </c>
      <c r="J40" s="55">
        <v>7</v>
      </c>
      <c r="K40" s="102" t="s">
        <v>158</v>
      </c>
    </row>
    <row r="41" spans="1:11" x14ac:dyDescent="0.2">
      <c r="A41" s="46"/>
      <c r="B41" s="48"/>
      <c r="C41" s="49"/>
      <c r="D41" s="50"/>
      <c r="E41" s="51"/>
      <c r="F41" s="58" t="s">
        <v>4</v>
      </c>
      <c r="G41" s="53">
        <v>0</v>
      </c>
      <c r="H41" s="53">
        <v>0</v>
      </c>
      <c r="I41" s="54"/>
      <c r="J41" s="55"/>
      <c r="K41" s="55"/>
    </row>
    <row r="42" spans="1:11" x14ac:dyDescent="0.2">
      <c r="A42" s="46"/>
      <c r="B42" s="48"/>
      <c r="C42" s="59"/>
      <c r="D42" s="87"/>
      <c r="E42" s="60"/>
      <c r="F42" s="61" t="s">
        <v>3</v>
      </c>
      <c r="G42" s="62">
        <f>SUM(G39:G41)</f>
        <v>0</v>
      </c>
      <c r="H42" s="62">
        <f>SUM(H39:H41)</f>
        <v>0</v>
      </c>
      <c r="I42" s="63"/>
      <c r="J42" s="61"/>
      <c r="K42" s="61"/>
    </row>
    <row r="43" spans="1:11" x14ac:dyDescent="0.2">
      <c r="A43" s="46"/>
      <c r="B43" s="48">
        <v>12</v>
      </c>
      <c r="C43" s="49" t="s">
        <v>460</v>
      </c>
      <c r="D43" s="50" t="s">
        <v>242</v>
      </c>
      <c r="E43" s="51" t="s">
        <v>470</v>
      </c>
      <c r="F43" s="52" t="s">
        <v>6</v>
      </c>
      <c r="G43" s="53">
        <v>3</v>
      </c>
      <c r="H43" s="53">
        <v>3</v>
      </c>
      <c r="I43" s="54" t="s">
        <v>418</v>
      </c>
      <c r="J43" s="55">
        <v>1</v>
      </c>
      <c r="K43" s="55">
        <v>0.5</v>
      </c>
    </row>
    <row r="44" spans="1:11" ht="37.5" customHeight="1" x14ac:dyDescent="0.2">
      <c r="A44" s="46"/>
      <c r="B44" s="48"/>
      <c r="C44" s="49"/>
      <c r="D44" s="50"/>
      <c r="E44" s="51"/>
      <c r="F44" s="52" t="s">
        <v>5</v>
      </c>
      <c r="G44" s="53">
        <v>0</v>
      </c>
      <c r="H44" s="53">
        <v>0</v>
      </c>
      <c r="I44" s="72"/>
      <c r="J44" s="55"/>
      <c r="K44" s="55"/>
    </row>
    <row r="45" spans="1:11" x14ac:dyDescent="0.2">
      <c r="A45" s="46"/>
      <c r="B45" s="48"/>
      <c r="C45" s="49"/>
      <c r="D45" s="50"/>
      <c r="E45" s="51"/>
      <c r="F45" s="58" t="s">
        <v>4</v>
      </c>
      <c r="G45" s="53">
        <v>0</v>
      </c>
      <c r="H45" s="53">
        <v>0</v>
      </c>
      <c r="I45" s="54"/>
      <c r="J45" s="55"/>
      <c r="K45" s="55"/>
    </row>
    <row r="46" spans="1:11" x14ac:dyDescent="0.2">
      <c r="A46" s="46"/>
      <c r="B46" s="48"/>
      <c r="C46" s="59"/>
      <c r="D46" s="87"/>
      <c r="E46" s="60"/>
      <c r="F46" s="61" t="s">
        <v>3</v>
      </c>
      <c r="G46" s="62">
        <f>SUM(G43:G45)</f>
        <v>3</v>
      </c>
      <c r="H46" s="62">
        <f>SUM(H43:H45)</f>
        <v>3</v>
      </c>
      <c r="I46" s="63"/>
      <c r="J46" s="61"/>
      <c r="K46" s="61"/>
    </row>
    <row r="47" spans="1:11" ht="21" customHeight="1" x14ac:dyDescent="0.2">
      <c r="A47" s="46"/>
      <c r="B47" s="48">
        <v>13</v>
      </c>
      <c r="C47" s="49" t="s">
        <v>461</v>
      </c>
      <c r="D47" s="50" t="s">
        <v>157</v>
      </c>
      <c r="E47" s="51" t="s">
        <v>471</v>
      </c>
      <c r="F47" s="52" t="s">
        <v>6</v>
      </c>
      <c r="G47" s="53">
        <v>0</v>
      </c>
      <c r="H47" s="53">
        <v>0</v>
      </c>
      <c r="I47" s="54" t="s">
        <v>462</v>
      </c>
      <c r="J47" s="55">
        <v>1</v>
      </c>
      <c r="K47" s="102" t="s">
        <v>158</v>
      </c>
    </row>
    <row r="48" spans="1:11" x14ac:dyDescent="0.2">
      <c r="A48" s="46"/>
      <c r="B48" s="48"/>
      <c r="C48" s="49"/>
      <c r="D48" s="50"/>
      <c r="E48" s="51"/>
      <c r="F48" s="52" t="s">
        <v>5</v>
      </c>
      <c r="G48" s="53">
        <v>0</v>
      </c>
      <c r="H48" s="53">
        <v>0</v>
      </c>
      <c r="I48" s="56"/>
      <c r="J48" s="55"/>
      <c r="K48" s="55"/>
    </row>
    <row r="49" spans="1:11" ht="19.5" customHeight="1" x14ac:dyDescent="0.2">
      <c r="A49" s="64"/>
      <c r="B49" s="65"/>
      <c r="C49" s="49"/>
      <c r="D49" s="50"/>
      <c r="E49" s="51"/>
      <c r="F49" s="58" t="s">
        <v>4</v>
      </c>
      <c r="G49" s="53">
        <v>0</v>
      </c>
      <c r="H49" s="53">
        <v>0</v>
      </c>
      <c r="I49" s="56"/>
      <c r="J49" s="57"/>
      <c r="K49" s="57"/>
    </row>
    <row r="50" spans="1:11" x14ac:dyDescent="0.2">
      <c r="A50" s="46"/>
      <c r="B50" s="48"/>
      <c r="C50" s="59"/>
      <c r="D50" s="87"/>
      <c r="E50" s="60"/>
      <c r="F50" s="61" t="s">
        <v>3</v>
      </c>
      <c r="G50" s="62">
        <f>SUM(G47:G49)</f>
        <v>0</v>
      </c>
      <c r="H50" s="62">
        <f>SUM(H47:H49)</f>
        <v>0</v>
      </c>
      <c r="I50" s="63"/>
      <c r="J50" s="61"/>
      <c r="K50" s="61"/>
    </row>
    <row r="51" spans="1:11" x14ac:dyDescent="0.2">
      <c r="A51" s="46"/>
      <c r="B51" s="68" t="s">
        <v>2</v>
      </c>
      <c r="C51" s="68"/>
      <c r="D51" s="68"/>
      <c r="E51" s="68"/>
      <c r="F51" s="68"/>
      <c r="G51" s="69">
        <f>+G38+G42+G46+G50</f>
        <v>3</v>
      </c>
      <c r="H51" s="69">
        <f>+H38+H42+H46+H50</f>
        <v>3</v>
      </c>
      <c r="I51" s="70"/>
      <c r="J51" s="71"/>
      <c r="K51" s="71"/>
    </row>
    <row r="52" spans="1:11" x14ac:dyDescent="0.2">
      <c r="A52" s="46">
        <v>3</v>
      </c>
      <c r="B52" s="47" t="s">
        <v>463</v>
      </c>
      <c r="C52" s="47"/>
      <c r="D52" s="47"/>
      <c r="E52" s="47"/>
      <c r="F52" s="47"/>
      <c r="G52" s="47"/>
      <c r="H52" s="47"/>
      <c r="I52" s="47"/>
      <c r="J52" s="47"/>
      <c r="K52" s="47"/>
    </row>
    <row r="53" spans="1:11" ht="24" x14ac:dyDescent="0.2">
      <c r="A53" s="46"/>
      <c r="B53" s="48">
        <v>11</v>
      </c>
      <c r="C53" s="49" t="s">
        <v>472</v>
      </c>
      <c r="D53" s="50" t="s">
        <v>157</v>
      </c>
      <c r="E53" s="51" t="s">
        <v>474</v>
      </c>
      <c r="F53" s="52" t="s">
        <v>6</v>
      </c>
      <c r="G53" s="53">
        <v>127.5</v>
      </c>
      <c r="H53" s="53">
        <v>127.5</v>
      </c>
      <c r="I53" s="54" t="s">
        <v>473</v>
      </c>
      <c r="J53" s="55">
        <v>185</v>
      </c>
      <c r="K53" s="55">
        <v>185</v>
      </c>
    </row>
    <row r="54" spans="1:11" x14ac:dyDescent="0.2">
      <c r="A54" s="46"/>
      <c r="B54" s="48"/>
      <c r="C54" s="49"/>
      <c r="D54" s="50"/>
      <c r="E54" s="51"/>
      <c r="F54" s="52" t="s">
        <v>5</v>
      </c>
      <c r="G54" s="53">
        <v>0</v>
      </c>
      <c r="H54" s="53">
        <v>0</v>
      </c>
      <c r="I54" s="56"/>
      <c r="J54" s="55"/>
      <c r="K54" s="55"/>
    </row>
    <row r="55" spans="1:11" x14ac:dyDescent="0.2">
      <c r="A55" s="46"/>
      <c r="B55" s="48"/>
      <c r="C55" s="49"/>
      <c r="D55" s="50"/>
      <c r="E55" s="51"/>
      <c r="F55" s="58" t="s">
        <v>4</v>
      </c>
      <c r="G55" s="53">
        <v>0</v>
      </c>
      <c r="H55" s="53">
        <v>0</v>
      </c>
      <c r="I55" s="56"/>
      <c r="J55" s="55"/>
      <c r="K55" s="55"/>
    </row>
    <row r="56" spans="1:11" x14ac:dyDescent="0.2">
      <c r="A56" s="46"/>
      <c r="B56" s="48"/>
      <c r="C56" s="59"/>
      <c r="D56" s="87"/>
      <c r="E56" s="60"/>
      <c r="F56" s="61" t="s">
        <v>3</v>
      </c>
      <c r="G56" s="62">
        <f>SUM(G53:G55)</f>
        <v>127.5</v>
      </c>
      <c r="H56" s="62">
        <f>SUM(H53:H55)</f>
        <v>127.5</v>
      </c>
      <c r="I56" s="63"/>
      <c r="J56" s="61"/>
      <c r="K56" s="61"/>
    </row>
    <row r="57" spans="1:11" ht="36" x14ac:dyDescent="0.2">
      <c r="A57" s="46"/>
      <c r="B57" s="48">
        <v>12</v>
      </c>
      <c r="C57" s="49" t="s">
        <v>464</v>
      </c>
      <c r="D57" s="50" t="s">
        <v>157</v>
      </c>
      <c r="E57" s="51" t="s">
        <v>171</v>
      </c>
      <c r="F57" s="52" t="s">
        <v>6</v>
      </c>
      <c r="G57" s="53">
        <v>0</v>
      </c>
      <c r="H57" s="53">
        <v>0</v>
      </c>
      <c r="I57" s="54" t="s">
        <v>465</v>
      </c>
      <c r="J57" s="55">
        <v>10</v>
      </c>
      <c r="K57" s="55">
        <v>10</v>
      </c>
    </row>
    <row r="58" spans="1:11" x14ac:dyDescent="0.2">
      <c r="A58" s="46"/>
      <c r="B58" s="48"/>
      <c r="C58" s="49"/>
      <c r="D58" s="50"/>
      <c r="E58" s="51"/>
      <c r="F58" s="52" t="s">
        <v>5</v>
      </c>
      <c r="G58" s="53">
        <v>0</v>
      </c>
      <c r="H58" s="53">
        <v>0</v>
      </c>
      <c r="I58" s="56"/>
      <c r="J58" s="55"/>
      <c r="K58" s="55"/>
    </row>
    <row r="59" spans="1:11" x14ac:dyDescent="0.2">
      <c r="A59" s="46"/>
      <c r="B59" s="48"/>
      <c r="C59" s="49"/>
      <c r="D59" s="50"/>
      <c r="E59" s="51"/>
      <c r="F59" s="58" t="s">
        <v>4</v>
      </c>
      <c r="G59" s="53">
        <v>0</v>
      </c>
      <c r="H59" s="53">
        <v>0</v>
      </c>
      <c r="I59" s="56"/>
      <c r="J59" s="55"/>
      <c r="K59" s="55"/>
    </row>
    <row r="60" spans="1:11" x14ac:dyDescent="0.2">
      <c r="A60" s="46"/>
      <c r="B60" s="48"/>
      <c r="C60" s="59"/>
      <c r="D60" s="87"/>
      <c r="E60" s="60"/>
      <c r="F60" s="61" t="s">
        <v>3</v>
      </c>
      <c r="G60" s="62">
        <f>SUM(G57:G59)</f>
        <v>0</v>
      </c>
      <c r="H60" s="62">
        <f>SUM(H57:H59)</f>
        <v>0</v>
      </c>
      <c r="I60" s="63"/>
      <c r="J60" s="61"/>
      <c r="K60" s="61"/>
    </row>
    <row r="61" spans="1:11" x14ac:dyDescent="0.2">
      <c r="A61" s="46"/>
      <c r="B61" s="48">
        <v>13</v>
      </c>
      <c r="C61" s="49" t="s">
        <v>466</v>
      </c>
      <c r="D61" s="50" t="s">
        <v>157</v>
      </c>
      <c r="E61" s="51" t="s">
        <v>171</v>
      </c>
      <c r="F61" s="52" t="s">
        <v>6</v>
      </c>
      <c r="G61" s="53">
        <v>0</v>
      </c>
      <c r="H61" s="53">
        <v>0</v>
      </c>
      <c r="I61" s="54" t="s">
        <v>467</v>
      </c>
      <c r="J61" s="55">
        <v>3</v>
      </c>
      <c r="K61" s="55">
        <v>3</v>
      </c>
    </row>
    <row r="62" spans="1:11" ht="15" x14ac:dyDescent="0.2">
      <c r="A62" s="46"/>
      <c r="B62" s="48"/>
      <c r="C62" s="49"/>
      <c r="D62" s="50"/>
      <c r="E62" s="51"/>
      <c r="F62" s="52" t="s">
        <v>5</v>
      </c>
      <c r="G62" s="53">
        <v>0</v>
      </c>
      <c r="H62" s="53">
        <v>0</v>
      </c>
      <c r="I62" s="72"/>
      <c r="J62" s="55"/>
      <c r="K62" s="55"/>
    </row>
    <row r="63" spans="1:11" x14ac:dyDescent="0.2">
      <c r="A63" s="64"/>
      <c r="B63" s="65"/>
      <c r="C63" s="49"/>
      <c r="D63" s="50"/>
      <c r="E63" s="51"/>
      <c r="F63" s="58" t="s">
        <v>4</v>
      </c>
      <c r="G63" s="53">
        <v>0</v>
      </c>
      <c r="H63" s="53">
        <v>0</v>
      </c>
      <c r="I63" s="56"/>
      <c r="J63" s="57"/>
      <c r="K63" s="57"/>
    </row>
    <row r="64" spans="1:11" x14ac:dyDescent="0.2">
      <c r="A64" s="46"/>
      <c r="B64" s="48"/>
      <c r="C64" s="59"/>
      <c r="D64" s="87"/>
      <c r="E64" s="60"/>
      <c r="F64" s="61" t="s">
        <v>3</v>
      </c>
      <c r="G64" s="62">
        <f>SUM(G61:G63)</f>
        <v>0</v>
      </c>
      <c r="H64" s="62">
        <f>SUM(H61:H63)</f>
        <v>0</v>
      </c>
      <c r="I64" s="63"/>
      <c r="J64" s="61"/>
      <c r="K64" s="61"/>
    </row>
    <row r="65" spans="1:11" x14ac:dyDescent="0.2">
      <c r="A65" s="46"/>
      <c r="B65" s="68" t="s">
        <v>2</v>
      </c>
      <c r="C65" s="68"/>
      <c r="D65" s="68"/>
      <c r="E65" s="68"/>
      <c r="F65" s="68"/>
      <c r="G65" s="69">
        <f>+G56+G60+G64</f>
        <v>127.5</v>
      </c>
      <c r="H65" s="69">
        <f>+H56+H60+H64</f>
        <v>127.5</v>
      </c>
      <c r="I65" s="70"/>
      <c r="J65" s="71"/>
      <c r="K65" s="71"/>
    </row>
    <row r="66" spans="1:11" x14ac:dyDescent="0.2">
      <c r="A66" s="81" t="s">
        <v>1</v>
      </c>
      <c r="B66" s="81"/>
      <c r="C66" s="81"/>
      <c r="D66" s="81"/>
      <c r="E66" s="81"/>
      <c r="F66" s="81"/>
      <c r="G66" s="82">
        <f>+G65+G51+G33</f>
        <v>826.4</v>
      </c>
      <c r="H66" s="82">
        <f>+H65+H51+H33</f>
        <v>561.1</v>
      </c>
      <c r="I66" s="83"/>
      <c r="J66" s="83"/>
      <c r="K66" s="83"/>
    </row>
    <row r="67" spans="1:11" x14ac:dyDescent="0.2">
      <c r="C67" s="14" t="s">
        <v>0</v>
      </c>
    </row>
    <row r="68" spans="1:11" x14ac:dyDescent="0.2">
      <c r="C68" s="14" t="s">
        <v>239</v>
      </c>
    </row>
  </sheetData>
  <mergeCells count="58">
    <mergeCell ref="A14:K14"/>
    <mergeCell ref="A6:E6"/>
    <mergeCell ref="F6:H6"/>
    <mergeCell ref="A9:E9"/>
    <mergeCell ref="A13:K13"/>
    <mergeCell ref="A15:K15"/>
    <mergeCell ref="F10:F12"/>
    <mergeCell ref="G10:G12"/>
    <mergeCell ref="H10:H12"/>
    <mergeCell ref="I10:K10"/>
    <mergeCell ref="I11:I12"/>
    <mergeCell ref="J11:K11"/>
    <mergeCell ref="A7:I7"/>
    <mergeCell ref="A10:A12"/>
    <mergeCell ref="B10:B12"/>
    <mergeCell ref="C10:C12"/>
    <mergeCell ref="D10:D12"/>
    <mergeCell ref="B16:K16"/>
    <mergeCell ref="C17:C19"/>
    <mergeCell ref="D17:D19"/>
    <mergeCell ref="E17:E19"/>
    <mergeCell ref="C21:C23"/>
    <mergeCell ref="D21:D23"/>
    <mergeCell ref="E21:E23"/>
    <mergeCell ref="C25:C27"/>
    <mergeCell ref="D25:D27"/>
    <mergeCell ref="E25:E27"/>
    <mergeCell ref="C29:C31"/>
    <mergeCell ref="D29:D31"/>
    <mergeCell ref="E29:E31"/>
    <mergeCell ref="B33:F33"/>
    <mergeCell ref="B34:K34"/>
    <mergeCell ref="C35:C37"/>
    <mergeCell ref="D35:D37"/>
    <mergeCell ref="E35:E37"/>
    <mergeCell ref="E53:E55"/>
    <mergeCell ref="C39:C41"/>
    <mergeCell ref="D39:D41"/>
    <mergeCell ref="E39:E41"/>
    <mergeCell ref="C43:C45"/>
    <mergeCell ref="D43:D45"/>
    <mergeCell ref="E43:E45"/>
    <mergeCell ref="E10:E12"/>
    <mergeCell ref="B65:F65"/>
    <mergeCell ref="A66:F66"/>
    <mergeCell ref="C57:C59"/>
    <mergeCell ref="D57:D59"/>
    <mergeCell ref="E57:E59"/>
    <mergeCell ref="C61:C63"/>
    <mergeCell ref="D61:D63"/>
    <mergeCell ref="E61:E63"/>
    <mergeCell ref="C53:C55"/>
    <mergeCell ref="D53:D55"/>
    <mergeCell ref="C47:C49"/>
    <mergeCell ref="D47:D49"/>
    <mergeCell ref="E47:E49"/>
    <mergeCell ref="B51:F51"/>
    <mergeCell ref="B52:K52"/>
  </mergeCells>
  <pageMargins left="0.25" right="0.25" top="0.75" bottom="0.75" header="0.3" footer="0.3"/>
  <pageSetup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E722-2549-413A-86EF-18336A1E55D1}">
  <sheetPr>
    <pageSetUpPr fitToPage="1"/>
  </sheetPr>
  <dimension ref="A1:K44"/>
  <sheetViews>
    <sheetView workbookViewId="0">
      <selection activeCell="I1" sqref="I1:I3"/>
    </sheetView>
  </sheetViews>
  <sheetFormatPr defaultRowHeight="12.75" x14ac:dyDescent="0.2"/>
  <cols>
    <col min="1" max="2" width="4.140625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s="1" customFormat="1" ht="15.75" x14ac:dyDescent="0.2">
      <c r="A1" s="2"/>
      <c r="B1" s="2"/>
      <c r="C1" s="10"/>
      <c r="D1" s="10"/>
      <c r="E1" s="11"/>
      <c r="F1" s="11"/>
      <c r="G1" s="12"/>
      <c r="I1" s="11" t="s">
        <v>18</v>
      </c>
    </row>
    <row r="2" spans="1:11" s="1" customFormat="1" ht="15.75" x14ac:dyDescent="0.2">
      <c r="A2" s="2"/>
      <c r="B2" s="2"/>
      <c r="C2" s="11"/>
      <c r="D2" s="11"/>
      <c r="E2" s="11"/>
      <c r="F2" s="11"/>
      <c r="G2" s="12"/>
      <c r="I2" s="11" t="s">
        <v>19</v>
      </c>
    </row>
    <row r="3" spans="1:11" s="1" customFormat="1" ht="15.75" x14ac:dyDescent="0.2">
      <c r="A3" s="2"/>
      <c r="B3" s="2"/>
      <c r="C3" s="11"/>
      <c r="D3" s="11"/>
      <c r="E3" s="11"/>
      <c r="F3" s="11"/>
      <c r="G3" s="12"/>
      <c r="I3" s="11" t="s">
        <v>14</v>
      </c>
    </row>
    <row r="4" spans="1:11" s="1" customFormat="1" ht="15.75" x14ac:dyDescent="0.2">
      <c r="A4" s="2"/>
      <c r="B4" s="2"/>
      <c r="C4" s="11"/>
      <c r="D4" s="11"/>
      <c r="E4" s="18"/>
      <c r="F4" s="20"/>
      <c r="G4" s="12"/>
      <c r="H4" s="12"/>
    </row>
    <row r="5" spans="1:11" s="1" customFormat="1" ht="15.75" x14ac:dyDescent="0.2">
      <c r="A5" s="2"/>
      <c r="B5" s="2"/>
      <c r="C5" s="11"/>
      <c r="D5" s="11"/>
      <c r="E5" s="18"/>
      <c r="F5" s="20"/>
      <c r="G5" s="12"/>
      <c r="H5" s="12"/>
    </row>
    <row r="6" spans="1:11" s="1" customFormat="1" ht="15.75" x14ac:dyDescent="0.2">
      <c r="A6" s="27"/>
      <c r="B6" s="27"/>
      <c r="C6" s="27"/>
      <c r="D6" s="27"/>
      <c r="E6" s="30"/>
      <c r="F6" s="31"/>
      <c r="G6" s="31"/>
      <c r="H6" s="12"/>
    </row>
    <row r="7" spans="1:11" s="1" customFormat="1" ht="30.7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135"/>
      <c r="K7" s="135"/>
    </row>
    <row r="8" spans="1:11" s="1" customFormat="1" ht="15.75" x14ac:dyDescent="0.2">
      <c r="A8" s="8"/>
      <c r="B8" s="8"/>
      <c r="C8" s="8"/>
      <c r="D8" s="8"/>
      <c r="E8" s="21"/>
      <c r="F8" s="21"/>
      <c r="G8" s="21"/>
      <c r="H8" s="12"/>
    </row>
    <row r="9" spans="1:11" s="3" customFormat="1" ht="15.75" x14ac:dyDescent="0.2">
      <c r="A9" s="29"/>
      <c r="B9" s="29"/>
      <c r="C9" s="29"/>
      <c r="D9" s="29"/>
      <c r="E9" s="19"/>
      <c r="F9" s="19"/>
      <c r="G9" s="22"/>
      <c r="H9" s="23"/>
      <c r="J9" s="3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361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363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475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476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98"/>
      <c r="B17" s="99">
        <v>2</v>
      </c>
      <c r="C17" s="49" t="s">
        <v>477</v>
      </c>
      <c r="D17" s="50" t="s">
        <v>157</v>
      </c>
      <c r="E17" s="51" t="s">
        <v>172</v>
      </c>
      <c r="F17" s="52" t="s">
        <v>6</v>
      </c>
      <c r="G17" s="53">
        <v>3</v>
      </c>
      <c r="H17" s="53">
        <v>3</v>
      </c>
      <c r="I17" s="54" t="s">
        <v>478</v>
      </c>
      <c r="J17" s="102">
        <v>1</v>
      </c>
      <c r="K17" s="102">
        <v>1</v>
      </c>
    </row>
    <row r="18" spans="1:11" ht="15" x14ac:dyDescent="0.2">
      <c r="A18" s="98"/>
      <c r="B18" s="99"/>
      <c r="C18" s="49"/>
      <c r="D18" s="50"/>
      <c r="E18" s="51"/>
      <c r="F18" s="52" t="s">
        <v>5</v>
      </c>
      <c r="G18" s="53">
        <v>0</v>
      </c>
      <c r="H18" s="53">
        <v>0</v>
      </c>
      <c r="I18" s="72"/>
      <c r="J18" s="55"/>
      <c r="K18" s="55"/>
    </row>
    <row r="19" spans="1:11" x14ac:dyDescent="0.2">
      <c r="A19" s="98"/>
      <c r="B19" s="99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98"/>
      <c r="B20" s="99"/>
      <c r="C20" s="59"/>
      <c r="D20" s="87"/>
      <c r="E20" s="60"/>
      <c r="F20" s="61" t="s">
        <v>3</v>
      </c>
      <c r="G20" s="62">
        <f>SUM(G17:G19)</f>
        <v>3</v>
      </c>
      <c r="H20" s="62">
        <f>SUM(H17:H19)</f>
        <v>3</v>
      </c>
      <c r="I20" s="63"/>
      <c r="J20" s="61"/>
      <c r="K20" s="61"/>
    </row>
    <row r="21" spans="1:11" ht="24" x14ac:dyDescent="0.2">
      <c r="A21" s="98"/>
      <c r="B21" s="99">
        <v>3</v>
      </c>
      <c r="C21" s="49" t="s">
        <v>479</v>
      </c>
      <c r="D21" s="50" t="s">
        <v>157</v>
      </c>
      <c r="E21" s="51" t="s">
        <v>172</v>
      </c>
      <c r="F21" s="52" t="s">
        <v>6</v>
      </c>
      <c r="G21" s="53">
        <v>105</v>
      </c>
      <c r="H21" s="53">
        <v>105</v>
      </c>
      <c r="I21" s="54" t="s">
        <v>480</v>
      </c>
      <c r="J21" s="102">
        <v>1</v>
      </c>
      <c r="K21" s="102">
        <v>1</v>
      </c>
    </row>
    <row r="22" spans="1:11" ht="36" x14ac:dyDescent="0.2">
      <c r="A22" s="98"/>
      <c r="B22" s="99"/>
      <c r="C22" s="49"/>
      <c r="D22" s="50"/>
      <c r="E22" s="51"/>
      <c r="F22" s="52" t="s">
        <v>5</v>
      </c>
      <c r="G22" s="53">
        <v>0</v>
      </c>
      <c r="H22" s="53">
        <v>0</v>
      </c>
      <c r="I22" s="54" t="s">
        <v>481</v>
      </c>
      <c r="J22" s="102">
        <v>1</v>
      </c>
      <c r="K22" s="102">
        <v>1</v>
      </c>
    </row>
    <row r="23" spans="1:11" x14ac:dyDescent="0.2">
      <c r="A23" s="98"/>
      <c r="B23" s="99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98"/>
      <c r="B24" s="99"/>
      <c r="C24" s="59"/>
      <c r="D24" s="87"/>
      <c r="E24" s="60"/>
      <c r="F24" s="61" t="s">
        <v>3</v>
      </c>
      <c r="G24" s="62">
        <f>SUM(G21:G23)</f>
        <v>105</v>
      </c>
      <c r="H24" s="62">
        <f>SUM(H21:H23)</f>
        <v>105</v>
      </c>
      <c r="I24" s="63"/>
      <c r="J24" s="61"/>
      <c r="K24" s="61"/>
    </row>
    <row r="25" spans="1:11" ht="24" x14ac:dyDescent="0.2">
      <c r="A25" s="98"/>
      <c r="B25" s="99">
        <v>6</v>
      </c>
      <c r="C25" s="49" t="s">
        <v>482</v>
      </c>
      <c r="D25" s="50" t="s">
        <v>157</v>
      </c>
      <c r="E25" s="51" t="s">
        <v>172</v>
      </c>
      <c r="F25" s="52" t="s">
        <v>6</v>
      </c>
      <c r="G25" s="53">
        <v>5</v>
      </c>
      <c r="H25" s="53">
        <v>5</v>
      </c>
      <c r="I25" s="54" t="s">
        <v>483</v>
      </c>
      <c r="J25" s="102">
        <v>10</v>
      </c>
      <c r="K25" s="102">
        <v>15</v>
      </c>
    </row>
    <row r="26" spans="1:11" ht="24" x14ac:dyDescent="0.2">
      <c r="A26" s="98"/>
      <c r="B26" s="99"/>
      <c r="C26" s="49"/>
      <c r="D26" s="50"/>
      <c r="E26" s="51"/>
      <c r="F26" s="52" t="s">
        <v>5</v>
      </c>
      <c r="G26" s="53">
        <v>0</v>
      </c>
      <c r="H26" s="53">
        <v>0</v>
      </c>
      <c r="I26" s="54" t="s">
        <v>484</v>
      </c>
      <c r="J26" s="102">
        <v>35</v>
      </c>
      <c r="K26" s="102">
        <v>39</v>
      </c>
    </row>
    <row r="27" spans="1:11" x14ac:dyDescent="0.2">
      <c r="A27" s="98"/>
      <c r="B27" s="99"/>
      <c r="C27" s="49"/>
      <c r="D27" s="50"/>
      <c r="E27" s="51"/>
      <c r="F27" s="58" t="s">
        <v>4</v>
      </c>
      <c r="G27" s="53">
        <v>0</v>
      </c>
      <c r="H27" s="53">
        <v>0</v>
      </c>
      <c r="I27" s="54" t="s">
        <v>485</v>
      </c>
      <c r="J27" s="102">
        <v>2</v>
      </c>
      <c r="K27" s="102">
        <v>2</v>
      </c>
    </row>
    <row r="28" spans="1:11" x14ac:dyDescent="0.2">
      <c r="A28" s="98"/>
      <c r="B28" s="99"/>
      <c r="C28" s="59"/>
      <c r="D28" s="87"/>
      <c r="E28" s="60"/>
      <c r="F28" s="61" t="s">
        <v>3</v>
      </c>
      <c r="G28" s="62">
        <f>SUM(G25:G27)</f>
        <v>5</v>
      </c>
      <c r="H28" s="62">
        <f>SUM(H25:H27)</f>
        <v>5</v>
      </c>
      <c r="I28" s="63"/>
      <c r="J28" s="61"/>
      <c r="K28" s="61"/>
    </row>
    <row r="29" spans="1:11" x14ac:dyDescent="0.2">
      <c r="A29" s="46"/>
      <c r="B29" s="68" t="s">
        <v>2</v>
      </c>
      <c r="C29" s="68"/>
      <c r="D29" s="68"/>
      <c r="E29" s="68"/>
      <c r="F29" s="68"/>
      <c r="G29" s="69">
        <f>+G28+G24+G20</f>
        <v>113</v>
      </c>
      <c r="H29" s="69">
        <f>+H28+H24+H20</f>
        <v>113</v>
      </c>
      <c r="I29" s="70"/>
      <c r="J29" s="71"/>
      <c r="K29" s="71"/>
    </row>
    <row r="30" spans="1:11" x14ac:dyDescent="0.2">
      <c r="A30" s="46">
        <v>2</v>
      </c>
      <c r="B30" s="47" t="s">
        <v>486</v>
      </c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98"/>
      <c r="B31" s="99">
        <v>1</v>
      </c>
      <c r="C31" s="49" t="s">
        <v>487</v>
      </c>
      <c r="D31" s="50" t="s">
        <v>157</v>
      </c>
      <c r="E31" s="51" t="s">
        <v>172</v>
      </c>
      <c r="F31" s="52" t="s">
        <v>6</v>
      </c>
      <c r="G31" s="53">
        <v>0</v>
      </c>
      <c r="H31" s="53">
        <v>0</v>
      </c>
      <c r="I31" s="54" t="s">
        <v>488</v>
      </c>
      <c r="J31" s="102">
        <v>60</v>
      </c>
      <c r="K31" s="102">
        <v>83</v>
      </c>
    </row>
    <row r="32" spans="1:11" ht="15" x14ac:dyDescent="0.2">
      <c r="A32" s="98"/>
      <c r="B32" s="99"/>
      <c r="C32" s="49"/>
      <c r="D32" s="50"/>
      <c r="E32" s="51"/>
      <c r="F32" s="52" t="s">
        <v>5</v>
      </c>
      <c r="G32" s="53">
        <v>0</v>
      </c>
      <c r="H32" s="53">
        <v>0</v>
      </c>
      <c r="I32" s="72"/>
      <c r="J32" s="55"/>
      <c r="K32" s="55"/>
    </row>
    <row r="33" spans="1:11" x14ac:dyDescent="0.2">
      <c r="A33" s="98"/>
      <c r="B33" s="99"/>
      <c r="C33" s="49"/>
      <c r="D33" s="50"/>
      <c r="E33" s="51"/>
      <c r="F33" s="58" t="s">
        <v>4</v>
      </c>
      <c r="G33" s="53">
        <v>0</v>
      </c>
      <c r="H33" s="53">
        <v>0</v>
      </c>
      <c r="I33" s="54"/>
      <c r="J33" s="55"/>
      <c r="K33" s="55"/>
    </row>
    <row r="34" spans="1:11" x14ac:dyDescent="0.2">
      <c r="A34" s="98"/>
      <c r="B34" s="99"/>
      <c r="C34" s="59"/>
      <c r="D34" s="87"/>
      <c r="E34" s="60"/>
      <c r="F34" s="61" t="s">
        <v>3</v>
      </c>
      <c r="G34" s="62">
        <f>SUM(G31:G33)</f>
        <v>0</v>
      </c>
      <c r="H34" s="62">
        <f>SUM(H31:H33)</f>
        <v>0</v>
      </c>
      <c r="I34" s="63"/>
      <c r="J34" s="61"/>
      <c r="K34" s="61"/>
    </row>
    <row r="35" spans="1:11" x14ac:dyDescent="0.2">
      <c r="A35" s="46"/>
      <c r="B35" s="68" t="s">
        <v>2</v>
      </c>
      <c r="C35" s="68"/>
      <c r="D35" s="68"/>
      <c r="E35" s="68"/>
      <c r="F35" s="68"/>
      <c r="G35" s="69">
        <f>+G34</f>
        <v>0</v>
      </c>
      <c r="H35" s="69">
        <f>+H34</f>
        <v>0</v>
      </c>
      <c r="I35" s="70"/>
      <c r="J35" s="71"/>
      <c r="K35" s="71"/>
    </row>
    <row r="36" spans="1:11" x14ac:dyDescent="0.2">
      <c r="A36" s="46">
        <v>3</v>
      </c>
      <c r="B36" s="47" t="s">
        <v>489</v>
      </c>
      <c r="C36" s="47"/>
      <c r="D36" s="47"/>
      <c r="E36" s="47"/>
      <c r="F36" s="47"/>
      <c r="G36" s="47"/>
      <c r="H36" s="47"/>
      <c r="I36" s="47"/>
      <c r="J36" s="47"/>
      <c r="K36" s="47"/>
    </row>
    <row r="37" spans="1:11" ht="24" x14ac:dyDescent="0.2">
      <c r="A37" s="98"/>
      <c r="B37" s="99">
        <v>1</v>
      </c>
      <c r="C37" s="49" t="s">
        <v>490</v>
      </c>
      <c r="D37" s="50" t="s">
        <v>157</v>
      </c>
      <c r="E37" s="51" t="s">
        <v>172</v>
      </c>
      <c r="F37" s="52" t="s">
        <v>6</v>
      </c>
      <c r="G37" s="53">
        <v>0</v>
      </c>
      <c r="H37" s="53">
        <v>0</v>
      </c>
      <c r="I37" s="54" t="s">
        <v>491</v>
      </c>
      <c r="J37" s="102">
        <v>3</v>
      </c>
      <c r="K37" s="102">
        <v>5</v>
      </c>
    </row>
    <row r="38" spans="1:11" x14ac:dyDescent="0.2">
      <c r="A38" s="98"/>
      <c r="B38" s="99"/>
      <c r="C38" s="49"/>
      <c r="D38" s="50"/>
      <c r="E38" s="51"/>
      <c r="F38" s="52" t="s">
        <v>5</v>
      </c>
      <c r="G38" s="53">
        <v>0</v>
      </c>
      <c r="H38" s="53">
        <v>0</v>
      </c>
      <c r="I38" s="56"/>
      <c r="J38" s="55"/>
      <c r="K38" s="55"/>
    </row>
    <row r="39" spans="1:11" x14ac:dyDescent="0.2">
      <c r="A39" s="98"/>
      <c r="B39" s="99"/>
      <c r="C39" s="49"/>
      <c r="D39" s="50"/>
      <c r="E39" s="51"/>
      <c r="F39" s="58" t="s">
        <v>4</v>
      </c>
      <c r="G39" s="53">
        <v>0</v>
      </c>
      <c r="H39" s="53">
        <v>0</v>
      </c>
      <c r="I39" s="56"/>
      <c r="J39" s="55"/>
      <c r="K39" s="55"/>
    </row>
    <row r="40" spans="1:11" x14ac:dyDescent="0.2">
      <c r="A40" s="98"/>
      <c r="B40" s="99"/>
      <c r="C40" s="59"/>
      <c r="D40" s="87"/>
      <c r="E40" s="60"/>
      <c r="F40" s="61" t="s">
        <v>3</v>
      </c>
      <c r="G40" s="62">
        <f>SUM(G37:G39)</f>
        <v>0</v>
      </c>
      <c r="H40" s="62">
        <f>SUM(H37:H39)</f>
        <v>0</v>
      </c>
      <c r="I40" s="63"/>
      <c r="J40" s="61"/>
      <c r="K40" s="61"/>
    </row>
    <row r="41" spans="1:11" x14ac:dyDescent="0.2">
      <c r="A41" s="46"/>
      <c r="B41" s="68" t="s">
        <v>2</v>
      </c>
      <c r="C41" s="68"/>
      <c r="D41" s="68"/>
      <c r="E41" s="68"/>
      <c r="F41" s="68"/>
      <c r="G41" s="69">
        <f>+G40</f>
        <v>0</v>
      </c>
      <c r="H41" s="69">
        <f>+H40</f>
        <v>0</v>
      </c>
      <c r="I41" s="70"/>
      <c r="J41" s="71"/>
      <c r="K41" s="71"/>
    </row>
    <row r="42" spans="1:11" x14ac:dyDescent="0.2">
      <c r="A42" s="81" t="s">
        <v>1</v>
      </c>
      <c r="B42" s="81"/>
      <c r="C42" s="81"/>
      <c r="D42" s="81"/>
      <c r="E42" s="81"/>
      <c r="F42" s="81"/>
      <c r="G42" s="82">
        <f>+G41+G35+G29</f>
        <v>113</v>
      </c>
      <c r="H42" s="82">
        <f>+H41+H35+H29</f>
        <v>113</v>
      </c>
      <c r="I42" s="83"/>
      <c r="J42" s="83"/>
      <c r="K42" s="83"/>
    </row>
    <row r="43" spans="1:11" x14ac:dyDescent="0.2">
      <c r="C43" s="14" t="s">
        <v>0</v>
      </c>
    </row>
    <row r="44" spans="1:11" x14ac:dyDescent="0.2">
      <c r="C44" s="14" t="s">
        <v>239</v>
      </c>
    </row>
  </sheetData>
  <mergeCells count="40">
    <mergeCell ref="A14:K14"/>
    <mergeCell ref="A7:I7"/>
    <mergeCell ref="I11:I12"/>
    <mergeCell ref="E21:E23"/>
    <mergeCell ref="A6:D6"/>
    <mergeCell ref="E6:G6"/>
    <mergeCell ref="A9:D9"/>
    <mergeCell ref="A13:K13"/>
    <mergeCell ref="A15:K15"/>
    <mergeCell ref="A10:A12"/>
    <mergeCell ref="B10:B12"/>
    <mergeCell ref="C10:C12"/>
    <mergeCell ref="D10:D12"/>
    <mergeCell ref="E10:E12"/>
    <mergeCell ref="F10:F12"/>
    <mergeCell ref="G10:G12"/>
    <mergeCell ref="H10:H12"/>
    <mergeCell ref="I10:K10"/>
    <mergeCell ref="A42:F42"/>
    <mergeCell ref="C31:C33"/>
    <mergeCell ref="D31:D33"/>
    <mergeCell ref="E31:E33"/>
    <mergeCell ref="B35:F35"/>
    <mergeCell ref="B36:K36"/>
    <mergeCell ref="J11:K11"/>
    <mergeCell ref="C37:C39"/>
    <mergeCell ref="D37:D39"/>
    <mergeCell ref="E37:E39"/>
    <mergeCell ref="B41:F41"/>
    <mergeCell ref="C25:C27"/>
    <mergeCell ref="D25:D27"/>
    <mergeCell ref="E25:E27"/>
    <mergeCell ref="B29:F29"/>
    <mergeCell ref="B30:K30"/>
    <mergeCell ref="B16:K16"/>
    <mergeCell ref="C17:C19"/>
    <mergeCell ref="D17:D19"/>
    <mergeCell ref="E17:E19"/>
    <mergeCell ref="C21:C23"/>
    <mergeCell ref="D21:D23"/>
  </mergeCells>
  <pageMargins left="0.25" right="0.25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524E-B62B-4007-B82A-9C26F3466D0F}">
  <sheetPr>
    <pageSetUpPr fitToPage="1"/>
  </sheetPr>
  <dimension ref="A1:K152"/>
  <sheetViews>
    <sheetView workbookViewId="0">
      <selection activeCell="A7" sqref="A7:I7"/>
    </sheetView>
  </sheetViews>
  <sheetFormatPr defaultRowHeight="12.75" x14ac:dyDescent="0.2"/>
  <cols>
    <col min="1" max="2" width="4.140625" customWidth="1"/>
    <col min="3" max="3" width="40.7109375" customWidth="1"/>
    <col min="4" max="4" width="5.85546875" customWidth="1"/>
    <col min="5" max="5" width="11.28515625" customWidth="1"/>
    <col min="6" max="6" width="7.7109375" customWidth="1"/>
    <col min="7" max="8" width="7.42578125" style="13" customWidth="1"/>
    <col min="9" max="9" width="42.140625" customWidth="1"/>
    <col min="10" max="11" width="8.7109375" customWidth="1"/>
  </cols>
  <sheetData>
    <row r="1" spans="1:11" s="1" customFormat="1" ht="15.75" x14ac:dyDescent="0.2">
      <c r="A1" s="2"/>
      <c r="B1" s="2"/>
      <c r="C1" s="10"/>
      <c r="D1" s="11"/>
      <c r="E1" s="11"/>
      <c r="F1" s="12"/>
      <c r="G1" s="11"/>
      <c r="H1" s="12"/>
      <c r="I1" s="11" t="s">
        <v>18</v>
      </c>
    </row>
    <row r="2" spans="1:11" s="1" customFormat="1" ht="15.75" x14ac:dyDescent="0.2">
      <c r="A2" s="2"/>
      <c r="B2" s="2"/>
      <c r="C2" s="11"/>
      <c r="D2" s="11"/>
      <c r="E2" s="11"/>
      <c r="F2" s="12"/>
      <c r="G2" s="11"/>
      <c r="H2" s="12"/>
      <c r="I2" s="11" t="s">
        <v>19</v>
      </c>
    </row>
    <row r="3" spans="1:11" s="1" customFormat="1" ht="15.75" x14ac:dyDescent="0.2">
      <c r="A3" s="2"/>
      <c r="B3" s="2"/>
      <c r="C3" s="11"/>
      <c r="D3" s="11"/>
      <c r="E3" s="11"/>
      <c r="F3" s="12"/>
      <c r="G3" s="11"/>
      <c r="H3" s="12"/>
      <c r="I3" s="11" t="s">
        <v>14</v>
      </c>
    </row>
    <row r="4" spans="1:11" s="1" customFormat="1" ht="15.75" x14ac:dyDescent="0.2">
      <c r="A4" s="2"/>
      <c r="B4" s="2"/>
      <c r="C4" s="11"/>
      <c r="D4" s="18"/>
      <c r="E4" s="20"/>
      <c r="F4" s="12"/>
      <c r="G4" s="12"/>
      <c r="H4" s="12"/>
    </row>
    <row r="5" spans="1:11" s="1" customFormat="1" ht="15.75" x14ac:dyDescent="0.2">
      <c r="A5" s="2"/>
      <c r="B5" s="2"/>
      <c r="C5" s="11"/>
      <c r="D5" s="18"/>
      <c r="E5" s="20"/>
      <c r="F5" s="12"/>
      <c r="G5" s="12"/>
      <c r="H5" s="12"/>
    </row>
    <row r="6" spans="1:11" s="1" customFormat="1" ht="15.75" x14ac:dyDescent="0.2">
      <c r="A6" s="27"/>
      <c r="B6" s="27"/>
      <c r="C6" s="27"/>
      <c r="D6" s="30"/>
      <c r="E6" s="31"/>
      <c r="F6" s="31"/>
      <c r="G6" s="12"/>
      <c r="H6" s="12"/>
    </row>
    <row r="7" spans="1:11" s="1" customFormat="1" ht="32.25" customHeight="1" x14ac:dyDescent="0.2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135"/>
      <c r="K7" s="135"/>
    </row>
    <row r="8" spans="1:11" s="1" customFormat="1" ht="15.75" x14ac:dyDescent="0.2">
      <c r="A8" s="8"/>
      <c r="B8" s="8"/>
      <c r="C8" s="8"/>
      <c r="D8" s="21"/>
      <c r="E8" s="21"/>
      <c r="F8" s="21"/>
      <c r="G8" s="12"/>
      <c r="H8" s="12"/>
    </row>
    <row r="9" spans="1:11" s="3" customFormat="1" ht="15.75" x14ac:dyDescent="0.2">
      <c r="A9" s="29"/>
      <c r="B9" s="29"/>
      <c r="C9" s="29"/>
      <c r="D9" s="19"/>
      <c r="E9" s="19"/>
      <c r="F9" s="22"/>
      <c r="G9" s="23"/>
      <c r="H9" s="23"/>
      <c r="J9" s="3" t="s">
        <v>13</v>
      </c>
    </row>
    <row r="10" spans="1:11" x14ac:dyDescent="0.2">
      <c r="A10" s="38" t="s">
        <v>12</v>
      </c>
      <c r="B10" s="38" t="s">
        <v>11</v>
      </c>
      <c r="C10" s="39" t="s">
        <v>8</v>
      </c>
      <c r="D10" s="40" t="s">
        <v>10</v>
      </c>
      <c r="E10" s="40" t="s">
        <v>17</v>
      </c>
      <c r="F10" s="40" t="s">
        <v>9</v>
      </c>
      <c r="G10" s="41" t="s">
        <v>155</v>
      </c>
      <c r="H10" s="41" t="s">
        <v>156</v>
      </c>
      <c r="I10" s="42" t="s">
        <v>15</v>
      </c>
      <c r="J10" s="42"/>
      <c r="K10" s="42"/>
    </row>
    <row r="11" spans="1:11" x14ac:dyDescent="0.2">
      <c r="A11" s="38"/>
      <c r="B11" s="38"/>
      <c r="C11" s="39"/>
      <c r="D11" s="40"/>
      <c r="E11" s="40"/>
      <c r="F11" s="40"/>
      <c r="G11" s="41"/>
      <c r="H11" s="41"/>
      <c r="I11" s="42" t="s">
        <v>16</v>
      </c>
      <c r="J11" s="39" t="s">
        <v>574</v>
      </c>
      <c r="K11" s="39"/>
    </row>
    <row r="12" spans="1:11" ht="85.5" customHeight="1" x14ac:dyDescent="0.2">
      <c r="A12" s="38"/>
      <c r="B12" s="38"/>
      <c r="C12" s="39"/>
      <c r="D12" s="40"/>
      <c r="E12" s="40"/>
      <c r="F12" s="40"/>
      <c r="G12" s="41"/>
      <c r="H12" s="41"/>
      <c r="I12" s="42"/>
      <c r="J12" s="43" t="s">
        <v>572</v>
      </c>
      <c r="K12" s="133" t="s">
        <v>573</v>
      </c>
    </row>
    <row r="13" spans="1:11" x14ac:dyDescent="0.2">
      <c r="A13" s="44" t="s">
        <v>568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">
      <c r="A14" s="44" t="s">
        <v>363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A15" s="45" t="s">
        <v>492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2">
      <c r="A16" s="46">
        <v>1</v>
      </c>
      <c r="B16" s="47" t="s">
        <v>493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4" x14ac:dyDescent="0.2">
      <c r="A17" s="98"/>
      <c r="B17" s="99">
        <v>1</v>
      </c>
      <c r="C17" s="49" t="s">
        <v>494</v>
      </c>
      <c r="D17" s="50" t="s">
        <v>157</v>
      </c>
      <c r="E17" s="51" t="s">
        <v>308</v>
      </c>
      <c r="F17" s="52" t="s">
        <v>6</v>
      </c>
      <c r="G17" s="53">
        <v>14.4</v>
      </c>
      <c r="H17" s="53">
        <v>14.3</v>
      </c>
      <c r="I17" s="54" t="s">
        <v>495</v>
      </c>
      <c r="J17" s="103">
        <v>41000</v>
      </c>
      <c r="K17" s="103">
        <v>35000</v>
      </c>
    </row>
    <row r="18" spans="1:11" ht="15" x14ac:dyDescent="0.2">
      <c r="A18" s="98"/>
      <c r="B18" s="99"/>
      <c r="C18" s="49"/>
      <c r="D18" s="50"/>
      <c r="E18" s="51"/>
      <c r="F18" s="52" t="s">
        <v>5</v>
      </c>
      <c r="G18" s="53">
        <v>0</v>
      </c>
      <c r="H18" s="53">
        <v>0</v>
      </c>
      <c r="I18" s="72"/>
      <c r="J18" s="55"/>
      <c r="K18" s="55"/>
    </row>
    <row r="19" spans="1:11" x14ac:dyDescent="0.2">
      <c r="A19" s="98"/>
      <c r="B19" s="99"/>
      <c r="C19" s="49"/>
      <c r="D19" s="50"/>
      <c r="E19" s="51"/>
      <c r="F19" s="58" t="s">
        <v>4</v>
      </c>
      <c r="G19" s="53">
        <v>0</v>
      </c>
      <c r="H19" s="53">
        <v>0</v>
      </c>
      <c r="I19" s="54"/>
      <c r="J19" s="55"/>
      <c r="K19" s="55"/>
    </row>
    <row r="20" spans="1:11" x14ac:dyDescent="0.2">
      <c r="A20" s="98"/>
      <c r="B20" s="99"/>
      <c r="C20" s="59"/>
      <c r="D20" s="87"/>
      <c r="E20" s="60"/>
      <c r="F20" s="61" t="s">
        <v>3</v>
      </c>
      <c r="G20" s="62">
        <f>SUM(G17:G19)</f>
        <v>14.4</v>
      </c>
      <c r="H20" s="62">
        <f>SUM(H17:H19)</f>
        <v>14.3</v>
      </c>
      <c r="I20" s="63"/>
      <c r="J20" s="61"/>
      <c r="K20" s="61"/>
    </row>
    <row r="21" spans="1:11" ht="24" x14ac:dyDescent="0.2">
      <c r="A21" s="98"/>
      <c r="B21" s="99">
        <v>2</v>
      </c>
      <c r="C21" s="49" t="s">
        <v>496</v>
      </c>
      <c r="D21" s="50" t="s">
        <v>157</v>
      </c>
      <c r="E21" s="51" t="s">
        <v>308</v>
      </c>
      <c r="F21" s="52" t="s">
        <v>6</v>
      </c>
      <c r="G21" s="53">
        <v>89.3</v>
      </c>
      <c r="H21" s="53">
        <v>89.3</v>
      </c>
      <c r="I21" s="54" t="s">
        <v>497</v>
      </c>
      <c r="J21" s="103">
        <v>210000</v>
      </c>
      <c r="K21" s="103">
        <v>195000</v>
      </c>
    </row>
    <row r="22" spans="1:11" x14ac:dyDescent="0.2">
      <c r="A22" s="98"/>
      <c r="B22" s="99"/>
      <c r="C22" s="49"/>
      <c r="D22" s="50"/>
      <c r="E22" s="51"/>
      <c r="F22" s="52" t="s">
        <v>5</v>
      </c>
      <c r="G22" s="53">
        <v>0</v>
      </c>
      <c r="H22" s="53">
        <v>0</v>
      </c>
      <c r="I22" s="56"/>
      <c r="J22" s="55"/>
      <c r="K22" s="55"/>
    </row>
    <row r="23" spans="1:11" x14ac:dyDescent="0.2">
      <c r="A23" s="98"/>
      <c r="B23" s="99"/>
      <c r="C23" s="49"/>
      <c r="D23" s="50"/>
      <c r="E23" s="51"/>
      <c r="F23" s="58" t="s">
        <v>4</v>
      </c>
      <c r="G23" s="53">
        <v>0</v>
      </c>
      <c r="H23" s="53">
        <v>0</v>
      </c>
      <c r="I23" s="54"/>
      <c r="J23" s="55"/>
      <c r="K23" s="55"/>
    </row>
    <row r="24" spans="1:11" x14ac:dyDescent="0.2">
      <c r="A24" s="98"/>
      <c r="B24" s="99"/>
      <c r="C24" s="59"/>
      <c r="D24" s="87"/>
      <c r="E24" s="60"/>
      <c r="F24" s="61" t="s">
        <v>3</v>
      </c>
      <c r="G24" s="62">
        <f>SUM(G21:G23)</f>
        <v>89.3</v>
      </c>
      <c r="H24" s="62">
        <f>SUM(H21:H23)</f>
        <v>89.3</v>
      </c>
      <c r="I24" s="63"/>
      <c r="J24" s="61"/>
      <c r="K24" s="61"/>
    </row>
    <row r="25" spans="1:11" x14ac:dyDescent="0.2">
      <c r="A25" s="98"/>
      <c r="B25" s="99">
        <v>3</v>
      </c>
      <c r="C25" s="49" t="s">
        <v>498</v>
      </c>
      <c r="D25" s="50" t="s">
        <v>157</v>
      </c>
      <c r="E25" s="51" t="s">
        <v>557</v>
      </c>
      <c r="F25" s="52" t="s">
        <v>6</v>
      </c>
      <c r="G25" s="53">
        <v>5.4</v>
      </c>
      <c r="H25" s="53">
        <v>5.4</v>
      </c>
      <c r="I25" s="54" t="s">
        <v>499</v>
      </c>
      <c r="J25" s="55">
        <v>1600</v>
      </c>
      <c r="K25" s="55">
        <v>1558</v>
      </c>
    </row>
    <row r="26" spans="1:11" x14ac:dyDescent="0.2">
      <c r="A26" s="98"/>
      <c r="B26" s="99"/>
      <c r="C26" s="49"/>
      <c r="D26" s="50"/>
      <c r="E26" s="51"/>
      <c r="F26" s="52" t="s">
        <v>5</v>
      </c>
      <c r="G26" s="53">
        <v>0</v>
      </c>
      <c r="H26" s="53">
        <v>0</v>
      </c>
      <c r="I26" s="56"/>
      <c r="J26" s="55"/>
      <c r="K26" s="55"/>
    </row>
    <row r="27" spans="1:11" x14ac:dyDescent="0.2">
      <c r="A27" s="98"/>
      <c r="B27" s="99"/>
      <c r="C27" s="49"/>
      <c r="D27" s="50"/>
      <c r="E27" s="51"/>
      <c r="F27" s="58" t="s">
        <v>4</v>
      </c>
      <c r="G27" s="53">
        <v>0</v>
      </c>
      <c r="H27" s="53">
        <v>0</v>
      </c>
      <c r="I27" s="56"/>
      <c r="J27" s="55"/>
      <c r="K27" s="55"/>
    </row>
    <row r="28" spans="1:11" x14ac:dyDescent="0.2">
      <c r="A28" s="98"/>
      <c r="B28" s="99"/>
      <c r="C28" s="59"/>
      <c r="D28" s="87"/>
      <c r="E28" s="60"/>
      <c r="F28" s="61" t="s">
        <v>3</v>
      </c>
      <c r="G28" s="62">
        <f>SUM(G25:G27)</f>
        <v>5.4</v>
      </c>
      <c r="H28" s="62">
        <f>SUM(H25:H27)</f>
        <v>5.4</v>
      </c>
      <c r="I28" s="63"/>
      <c r="J28" s="61"/>
      <c r="K28" s="61"/>
    </row>
    <row r="29" spans="1:11" ht="36" x14ac:dyDescent="0.2">
      <c r="A29" s="98"/>
      <c r="B29" s="99">
        <v>4</v>
      </c>
      <c r="C29" s="49" t="s">
        <v>500</v>
      </c>
      <c r="D29" s="50" t="s">
        <v>157</v>
      </c>
      <c r="E29" s="51" t="s">
        <v>557</v>
      </c>
      <c r="F29" s="52" t="s">
        <v>6</v>
      </c>
      <c r="G29" s="53">
        <v>2244.1999999999998</v>
      </c>
      <c r="H29" s="53">
        <v>2220</v>
      </c>
      <c r="I29" s="54" t="s">
        <v>501</v>
      </c>
      <c r="J29" s="55">
        <v>6708</v>
      </c>
      <c r="K29" s="55">
        <v>8290</v>
      </c>
    </row>
    <row r="30" spans="1:11" x14ac:dyDescent="0.2">
      <c r="A30" s="98"/>
      <c r="B30" s="99"/>
      <c r="C30" s="49"/>
      <c r="D30" s="50"/>
      <c r="E30" s="51"/>
      <c r="F30" s="52" t="s">
        <v>5</v>
      </c>
      <c r="G30" s="53">
        <v>537.1</v>
      </c>
      <c r="H30" s="53">
        <v>526.70000000000005</v>
      </c>
      <c r="I30" s="56"/>
      <c r="J30" s="55"/>
      <c r="K30" s="55"/>
    </row>
    <row r="31" spans="1:11" x14ac:dyDescent="0.2">
      <c r="A31" s="98"/>
      <c r="B31" s="99"/>
      <c r="C31" s="49"/>
      <c r="D31" s="50"/>
      <c r="E31" s="51"/>
      <c r="F31" s="58" t="s">
        <v>4</v>
      </c>
      <c r="G31" s="53">
        <v>0</v>
      </c>
      <c r="H31" s="53">
        <v>0</v>
      </c>
      <c r="I31" s="56"/>
      <c r="J31" s="55"/>
      <c r="K31" s="55"/>
    </row>
    <row r="32" spans="1:11" x14ac:dyDescent="0.2">
      <c r="A32" s="98"/>
      <c r="B32" s="99"/>
      <c r="C32" s="59"/>
      <c r="D32" s="87"/>
      <c r="E32" s="60"/>
      <c r="F32" s="61" t="s">
        <v>3</v>
      </c>
      <c r="G32" s="62">
        <f>SUM(G29:G31)</f>
        <v>2781.2999999999997</v>
      </c>
      <c r="H32" s="62">
        <f>SUM(H29:H31)</f>
        <v>2746.7</v>
      </c>
      <c r="I32" s="63"/>
      <c r="J32" s="61"/>
      <c r="K32" s="61"/>
    </row>
    <row r="33" spans="1:11" ht="24" x14ac:dyDescent="0.2">
      <c r="A33" s="98"/>
      <c r="B33" s="99">
        <v>5</v>
      </c>
      <c r="C33" s="49" t="s">
        <v>502</v>
      </c>
      <c r="D33" s="50" t="s">
        <v>157</v>
      </c>
      <c r="E33" s="51" t="s">
        <v>557</v>
      </c>
      <c r="F33" s="52" t="s">
        <v>6</v>
      </c>
      <c r="G33" s="53">
        <v>0</v>
      </c>
      <c r="H33" s="53">
        <v>0</v>
      </c>
      <c r="I33" s="54" t="s">
        <v>503</v>
      </c>
      <c r="J33" s="55">
        <v>5498</v>
      </c>
      <c r="K33" s="55">
        <v>5165</v>
      </c>
    </row>
    <row r="34" spans="1:11" x14ac:dyDescent="0.2">
      <c r="A34" s="98"/>
      <c r="B34" s="99"/>
      <c r="C34" s="49"/>
      <c r="D34" s="50"/>
      <c r="E34" s="51"/>
      <c r="F34" s="52" t="s">
        <v>5</v>
      </c>
      <c r="G34" s="53">
        <v>0</v>
      </c>
      <c r="H34" s="53">
        <v>0</v>
      </c>
      <c r="I34" s="56"/>
      <c r="J34" s="55"/>
      <c r="K34" s="55"/>
    </row>
    <row r="35" spans="1:11" x14ac:dyDescent="0.2">
      <c r="A35" s="98"/>
      <c r="B35" s="99"/>
      <c r="C35" s="49"/>
      <c r="D35" s="50"/>
      <c r="E35" s="51"/>
      <c r="F35" s="58" t="s">
        <v>180</v>
      </c>
      <c r="G35" s="53">
        <v>6024.5</v>
      </c>
      <c r="H35" s="53">
        <v>5751.7</v>
      </c>
      <c r="I35" s="56"/>
      <c r="J35" s="55"/>
      <c r="K35" s="55"/>
    </row>
    <row r="36" spans="1:11" x14ac:dyDescent="0.2">
      <c r="A36" s="98"/>
      <c r="B36" s="99"/>
      <c r="C36" s="59"/>
      <c r="D36" s="87"/>
      <c r="E36" s="60"/>
      <c r="F36" s="61" t="s">
        <v>3</v>
      </c>
      <c r="G36" s="62">
        <f>SUM(G33:G35)</f>
        <v>6024.5</v>
      </c>
      <c r="H36" s="62">
        <f>SUM(H33:H35)</f>
        <v>5751.7</v>
      </c>
      <c r="I36" s="63"/>
      <c r="J36" s="61"/>
      <c r="K36" s="61"/>
    </row>
    <row r="37" spans="1:11" x14ac:dyDescent="0.2">
      <c r="A37" s="98"/>
      <c r="B37" s="99">
        <v>6</v>
      </c>
      <c r="C37" s="49" t="s">
        <v>504</v>
      </c>
      <c r="D37" s="50" t="s">
        <v>157</v>
      </c>
      <c r="E37" s="51" t="s">
        <v>557</v>
      </c>
      <c r="F37" s="52" t="s">
        <v>6</v>
      </c>
      <c r="G37" s="53">
        <v>1.4</v>
      </c>
      <c r="H37" s="53">
        <v>1.4</v>
      </c>
      <c r="I37" s="54" t="s">
        <v>505</v>
      </c>
      <c r="J37" s="55">
        <v>4</v>
      </c>
      <c r="K37" s="55">
        <v>3</v>
      </c>
    </row>
    <row r="38" spans="1:11" x14ac:dyDescent="0.2">
      <c r="A38" s="98"/>
      <c r="B38" s="99"/>
      <c r="C38" s="49"/>
      <c r="D38" s="50"/>
      <c r="E38" s="51"/>
      <c r="F38" s="52" t="s">
        <v>5</v>
      </c>
      <c r="G38" s="53">
        <v>0</v>
      </c>
      <c r="H38" s="53">
        <v>0</v>
      </c>
      <c r="I38" s="56"/>
      <c r="J38" s="55"/>
      <c r="K38" s="55"/>
    </row>
    <row r="39" spans="1:11" x14ac:dyDescent="0.2">
      <c r="A39" s="98"/>
      <c r="B39" s="99"/>
      <c r="C39" s="49"/>
      <c r="D39" s="50"/>
      <c r="E39" s="51"/>
      <c r="F39" s="58" t="s">
        <v>4</v>
      </c>
      <c r="G39" s="53">
        <v>0</v>
      </c>
      <c r="H39" s="53">
        <v>0</v>
      </c>
      <c r="I39" s="56"/>
      <c r="J39" s="55"/>
      <c r="K39" s="55"/>
    </row>
    <row r="40" spans="1:11" x14ac:dyDescent="0.2">
      <c r="A40" s="98"/>
      <c r="B40" s="99"/>
      <c r="C40" s="59"/>
      <c r="D40" s="87"/>
      <c r="E40" s="60"/>
      <c r="F40" s="61" t="s">
        <v>3</v>
      </c>
      <c r="G40" s="62">
        <f>SUM(G37:G39)</f>
        <v>1.4</v>
      </c>
      <c r="H40" s="62">
        <f>SUM(H37:H39)</f>
        <v>1.4</v>
      </c>
      <c r="I40" s="63"/>
      <c r="J40" s="61"/>
      <c r="K40" s="61"/>
    </row>
    <row r="41" spans="1:11" ht="24" x14ac:dyDescent="0.2">
      <c r="A41" s="98"/>
      <c r="B41" s="99">
        <v>7</v>
      </c>
      <c r="C41" s="49" t="s">
        <v>506</v>
      </c>
      <c r="D41" s="50" t="s">
        <v>157</v>
      </c>
      <c r="E41" s="51" t="s">
        <v>557</v>
      </c>
      <c r="F41" s="52" t="s">
        <v>6</v>
      </c>
      <c r="G41" s="53">
        <v>66.900000000000006</v>
      </c>
      <c r="H41" s="53">
        <v>66.8</v>
      </c>
      <c r="I41" s="54" t="s">
        <v>507</v>
      </c>
      <c r="J41" s="55">
        <v>1300</v>
      </c>
      <c r="K41" s="55">
        <v>1673</v>
      </c>
    </row>
    <row r="42" spans="1:11" x14ac:dyDescent="0.2">
      <c r="A42" s="98"/>
      <c r="B42" s="99"/>
      <c r="C42" s="49"/>
      <c r="D42" s="50"/>
      <c r="E42" s="51"/>
      <c r="F42" s="52" t="s">
        <v>5</v>
      </c>
      <c r="G42" s="53">
        <v>346.8</v>
      </c>
      <c r="H42" s="53">
        <v>334</v>
      </c>
      <c r="I42" s="56"/>
      <c r="J42" s="55"/>
      <c r="K42" s="55"/>
    </row>
    <row r="43" spans="1:11" x14ac:dyDescent="0.2">
      <c r="A43" s="98"/>
      <c r="B43" s="99"/>
      <c r="C43" s="49"/>
      <c r="D43" s="50"/>
      <c r="E43" s="51"/>
      <c r="F43" s="58" t="s">
        <v>4</v>
      </c>
      <c r="G43" s="53">
        <v>0</v>
      </c>
      <c r="H43" s="53">
        <v>0</v>
      </c>
      <c r="I43" s="56"/>
      <c r="J43" s="55"/>
      <c r="K43" s="55"/>
    </row>
    <row r="44" spans="1:11" x14ac:dyDescent="0.2">
      <c r="A44" s="98"/>
      <c r="B44" s="99"/>
      <c r="C44" s="59"/>
      <c r="D44" s="87"/>
      <c r="E44" s="60"/>
      <c r="F44" s="61" t="s">
        <v>3</v>
      </c>
      <c r="G44" s="62">
        <f>SUM(G41:G43)</f>
        <v>413.70000000000005</v>
      </c>
      <c r="H44" s="62">
        <f>SUM(H41:H43)</f>
        <v>400.8</v>
      </c>
      <c r="I44" s="63"/>
      <c r="J44" s="61"/>
      <c r="K44" s="61"/>
    </row>
    <row r="45" spans="1:11" x14ac:dyDescent="0.2">
      <c r="A45" s="46"/>
      <c r="B45" s="68" t="s">
        <v>2</v>
      </c>
      <c r="C45" s="68"/>
      <c r="D45" s="68"/>
      <c r="E45" s="68"/>
      <c r="F45" s="68"/>
      <c r="G45" s="69">
        <f>+G20+G24+G28+G32+G36+G40+G44</f>
        <v>9330</v>
      </c>
      <c r="H45" s="69">
        <f>+H20+H24+H28+H32+H36+H40+H44</f>
        <v>9009.5999999999985</v>
      </c>
      <c r="I45" s="70"/>
      <c r="J45" s="71"/>
      <c r="K45" s="71"/>
    </row>
    <row r="46" spans="1:11" x14ac:dyDescent="0.2">
      <c r="A46" s="46">
        <v>2</v>
      </c>
      <c r="B46" s="47" t="s">
        <v>508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">
      <c r="A47" s="98"/>
      <c r="B47" s="99">
        <v>4</v>
      </c>
      <c r="C47" s="49" t="s">
        <v>509</v>
      </c>
      <c r="D47" s="50" t="s">
        <v>157</v>
      </c>
      <c r="E47" s="51" t="s">
        <v>557</v>
      </c>
      <c r="F47" s="52" t="s">
        <v>6</v>
      </c>
      <c r="G47" s="53">
        <v>163.6</v>
      </c>
      <c r="H47" s="53">
        <v>163.1</v>
      </c>
      <c r="I47" s="54" t="s">
        <v>510</v>
      </c>
      <c r="J47" s="55">
        <v>174</v>
      </c>
      <c r="K47" s="55">
        <v>176</v>
      </c>
    </row>
    <row r="48" spans="1:11" ht="15" x14ac:dyDescent="0.2">
      <c r="A48" s="98"/>
      <c r="B48" s="99"/>
      <c r="C48" s="49"/>
      <c r="D48" s="50"/>
      <c r="E48" s="51"/>
      <c r="F48" s="52" t="s">
        <v>5</v>
      </c>
      <c r="G48" s="53">
        <v>375.2</v>
      </c>
      <c r="H48" s="53">
        <v>369.2</v>
      </c>
      <c r="I48" s="72"/>
      <c r="J48" s="55"/>
      <c r="K48" s="55"/>
    </row>
    <row r="49" spans="1:11" x14ac:dyDescent="0.2">
      <c r="A49" s="98"/>
      <c r="B49" s="99"/>
      <c r="C49" s="49"/>
      <c r="D49" s="50"/>
      <c r="E49" s="51"/>
      <c r="F49" s="58" t="s">
        <v>4</v>
      </c>
      <c r="G49" s="53">
        <v>0</v>
      </c>
      <c r="H49" s="53">
        <v>0</v>
      </c>
      <c r="I49" s="54"/>
      <c r="J49" s="55"/>
      <c r="K49" s="55"/>
    </row>
    <row r="50" spans="1:11" x14ac:dyDescent="0.2">
      <c r="A50" s="98"/>
      <c r="B50" s="99"/>
      <c r="C50" s="59"/>
      <c r="D50" s="87"/>
      <c r="E50" s="60"/>
      <c r="F50" s="61" t="s">
        <v>3</v>
      </c>
      <c r="G50" s="62">
        <f>SUM(G47:G49)</f>
        <v>538.79999999999995</v>
      </c>
      <c r="H50" s="62">
        <f>SUM(H47:H49)</f>
        <v>532.29999999999995</v>
      </c>
      <c r="I50" s="63"/>
      <c r="J50" s="61"/>
      <c r="K50" s="61"/>
    </row>
    <row r="51" spans="1:11" ht="24" x14ac:dyDescent="0.2">
      <c r="A51" s="98"/>
      <c r="B51" s="99">
        <v>5</v>
      </c>
      <c r="C51" s="49" t="s">
        <v>511</v>
      </c>
      <c r="D51" s="50" t="s">
        <v>157</v>
      </c>
      <c r="E51" s="51" t="s">
        <v>557</v>
      </c>
      <c r="F51" s="52" t="s">
        <v>6</v>
      </c>
      <c r="G51" s="53">
        <v>116.3</v>
      </c>
      <c r="H51" s="53">
        <v>116.1</v>
      </c>
      <c r="I51" s="54" t="s">
        <v>512</v>
      </c>
      <c r="J51" s="55">
        <v>157</v>
      </c>
      <c r="K51" s="55">
        <v>168</v>
      </c>
    </row>
    <row r="52" spans="1:11" ht="15" x14ac:dyDescent="0.2">
      <c r="A52" s="98"/>
      <c r="B52" s="99"/>
      <c r="C52" s="49"/>
      <c r="D52" s="50"/>
      <c r="E52" s="51"/>
      <c r="F52" s="52" t="s">
        <v>5</v>
      </c>
      <c r="G52" s="53">
        <v>117.6</v>
      </c>
      <c r="H52" s="53">
        <v>117.6</v>
      </c>
      <c r="I52" s="72"/>
      <c r="J52" s="55"/>
      <c r="K52" s="55"/>
    </row>
    <row r="53" spans="1:11" x14ac:dyDescent="0.2">
      <c r="A53" s="98"/>
      <c r="B53" s="99"/>
      <c r="C53" s="49"/>
      <c r="D53" s="50"/>
      <c r="E53" s="51"/>
      <c r="F53" s="58" t="s">
        <v>4</v>
      </c>
      <c r="G53" s="53">
        <v>0</v>
      </c>
      <c r="H53" s="53">
        <v>0</v>
      </c>
      <c r="I53" s="54"/>
      <c r="J53" s="55"/>
      <c r="K53" s="55"/>
    </row>
    <row r="54" spans="1:11" x14ac:dyDescent="0.2">
      <c r="A54" s="98"/>
      <c r="B54" s="99"/>
      <c r="C54" s="59"/>
      <c r="D54" s="87"/>
      <c r="E54" s="60"/>
      <c r="F54" s="61" t="s">
        <v>3</v>
      </c>
      <c r="G54" s="62">
        <f>SUM(G51:G53)</f>
        <v>233.89999999999998</v>
      </c>
      <c r="H54" s="62">
        <f>SUM(H51:H53)</f>
        <v>233.7</v>
      </c>
      <c r="I54" s="63"/>
      <c r="J54" s="61"/>
      <c r="K54" s="61"/>
    </row>
    <row r="55" spans="1:11" ht="24" x14ac:dyDescent="0.2">
      <c r="A55" s="98"/>
      <c r="B55" s="99">
        <v>7</v>
      </c>
      <c r="C55" s="49" t="s">
        <v>513</v>
      </c>
      <c r="D55" s="50" t="s">
        <v>157</v>
      </c>
      <c r="E55" s="51" t="s">
        <v>557</v>
      </c>
      <c r="F55" s="52" t="s">
        <v>6</v>
      </c>
      <c r="G55" s="53">
        <v>0</v>
      </c>
      <c r="H55" s="53">
        <v>0</v>
      </c>
      <c r="I55" s="54" t="s">
        <v>514</v>
      </c>
      <c r="J55" s="55">
        <v>20</v>
      </c>
      <c r="K55" s="55">
        <v>22</v>
      </c>
    </row>
    <row r="56" spans="1:11" ht="15" x14ac:dyDescent="0.2">
      <c r="A56" s="98"/>
      <c r="B56" s="99"/>
      <c r="C56" s="49"/>
      <c r="D56" s="50"/>
      <c r="E56" s="51"/>
      <c r="F56" s="52" t="s">
        <v>5</v>
      </c>
      <c r="G56" s="53">
        <v>80.2</v>
      </c>
      <c r="H56" s="53">
        <v>78</v>
      </c>
      <c r="I56" s="72"/>
      <c r="J56" s="55"/>
      <c r="K56" s="55"/>
    </row>
    <row r="57" spans="1:11" x14ac:dyDescent="0.2">
      <c r="A57" s="98"/>
      <c r="B57" s="99"/>
      <c r="C57" s="49"/>
      <c r="D57" s="50"/>
      <c r="E57" s="51"/>
      <c r="F57" s="58" t="s">
        <v>4</v>
      </c>
      <c r="G57" s="53">
        <v>0</v>
      </c>
      <c r="H57" s="53">
        <v>0</v>
      </c>
      <c r="I57" s="54"/>
      <c r="J57" s="55"/>
      <c r="K57" s="55"/>
    </row>
    <row r="58" spans="1:11" x14ac:dyDescent="0.2">
      <c r="A58" s="98"/>
      <c r="B58" s="99"/>
      <c r="C58" s="59"/>
      <c r="D58" s="87"/>
      <c r="E58" s="60"/>
      <c r="F58" s="61" t="s">
        <v>3</v>
      </c>
      <c r="G58" s="62">
        <f>SUM(G55:G57)</f>
        <v>80.2</v>
      </c>
      <c r="H58" s="62">
        <f>SUM(H55:H57)</f>
        <v>78</v>
      </c>
      <c r="I58" s="63"/>
      <c r="J58" s="61"/>
      <c r="K58" s="61"/>
    </row>
    <row r="59" spans="1:11" ht="36" x14ac:dyDescent="0.2">
      <c r="A59" s="98"/>
      <c r="B59" s="99">
        <v>9</v>
      </c>
      <c r="C59" s="49" t="s">
        <v>515</v>
      </c>
      <c r="D59" s="50" t="s">
        <v>157</v>
      </c>
      <c r="E59" s="51" t="s">
        <v>558</v>
      </c>
      <c r="F59" s="52" t="s">
        <v>6</v>
      </c>
      <c r="G59" s="53">
        <v>0</v>
      </c>
      <c r="H59" s="53">
        <v>0</v>
      </c>
      <c r="I59" s="54" t="s">
        <v>516</v>
      </c>
      <c r="J59" s="55">
        <v>1301</v>
      </c>
      <c r="K59" s="55">
        <v>1366</v>
      </c>
    </row>
    <row r="60" spans="1:11" ht="36" x14ac:dyDescent="0.2">
      <c r="A60" s="98"/>
      <c r="B60" s="99"/>
      <c r="C60" s="49"/>
      <c r="D60" s="50"/>
      <c r="E60" s="51"/>
      <c r="F60" s="52" t="s">
        <v>5</v>
      </c>
      <c r="G60" s="53">
        <v>12.3</v>
      </c>
      <c r="H60" s="53">
        <v>12.3</v>
      </c>
      <c r="I60" s="54" t="s">
        <v>517</v>
      </c>
      <c r="J60" s="55">
        <v>100</v>
      </c>
      <c r="K60" s="55">
        <v>100</v>
      </c>
    </row>
    <row r="61" spans="1:11" x14ac:dyDescent="0.2">
      <c r="A61" s="98"/>
      <c r="B61" s="99"/>
      <c r="C61" s="49"/>
      <c r="D61" s="50"/>
      <c r="E61" s="51"/>
      <c r="F61" s="58" t="s">
        <v>4</v>
      </c>
      <c r="G61" s="53">
        <v>20.6</v>
      </c>
      <c r="H61" s="53">
        <v>20.6</v>
      </c>
      <c r="I61" s="54"/>
      <c r="J61" s="55"/>
      <c r="K61" s="55"/>
    </row>
    <row r="62" spans="1:11" x14ac:dyDescent="0.2">
      <c r="A62" s="98"/>
      <c r="B62" s="99"/>
      <c r="C62" s="59"/>
      <c r="D62" s="87"/>
      <c r="E62" s="60"/>
      <c r="F62" s="61" t="s">
        <v>3</v>
      </c>
      <c r="G62" s="62">
        <f>SUM(G59:G61)</f>
        <v>32.900000000000006</v>
      </c>
      <c r="H62" s="62">
        <f>SUM(H59:H61)</f>
        <v>32.900000000000006</v>
      </c>
      <c r="I62" s="63"/>
      <c r="J62" s="61"/>
      <c r="K62" s="61"/>
    </row>
    <row r="63" spans="1:11" x14ac:dyDescent="0.2">
      <c r="A63" s="98"/>
      <c r="B63" s="99">
        <v>14</v>
      </c>
      <c r="C63" s="49" t="s">
        <v>518</v>
      </c>
      <c r="D63" s="50" t="s">
        <v>176</v>
      </c>
      <c r="E63" s="51" t="s">
        <v>558</v>
      </c>
      <c r="F63" s="52" t="s">
        <v>6</v>
      </c>
      <c r="G63" s="53">
        <v>0</v>
      </c>
      <c r="H63" s="53">
        <v>0</v>
      </c>
      <c r="I63" s="54" t="s">
        <v>510</v>
      </c>
      <c r="J63" s="55">
        <v>60</v>
      </c>
      <c r="K63" s="55">
        <v>469</v>
      </c>
    </row>
    <row r="64" spans="1:11" ht="15" x14ac:dyDescent="0.2">
      <c r="A64" s="98"/>
      <c r="B64" s="99"/>
      <c r="C64" s="49"/>
      <c r="D64" s="50"/>
      <c r="E64" s="51"/>
      <c r="F64" s="52" t="s">
        <v>5</v>
      </c>
      <c r="G64" s="53">
        <v>0</v>
      </c>
      <c r="H64" s="53">
        <v>0</v>
      </c>
      <c r="I64" s="72"/>
      <c r="J64" s="55"/>
      <c r="K64" s="55"/>
    </row>
    <row r="65" spans="1:11" x14ac:dyDescent="0.2">
      <c r="A65" s="98"/>
      <c r="B65" s="99"/>
      <c r="C65" s="49"/>
      <c r="D65" s="50"/>
      <c r="E65" s="51"/>
      <c r="F65" s="58" t="s">
        <v>4</v>
      </c>
      <c r="G65" s="53">
        <v>0</v>
      </c>
      <c r="H65" s="53">
        <v>0</v>
      </c>
      <c r="I65" s="54"/>
      <c r="J65" s="55"/>
      <c r="K65" s="55"/>
    </row>
    <row r="66" spans="1:11" x14ac:dyDescent="0.2">
      <c r="A66" s="98"/>
      <c r="B66" s="99"/>
      <c r="C66" s="59"/>
      <c r="D66" s="87"/>
      <c r="E66" s="60"/>
      <c r="F66" s="61" t="s">
        <v>3</v>
      </c>
      <c r="G66" s="62">
        <f>SUM(G63:G65)</f>
        <v>0</v>
      </c>
      <c r="H66" s="62">
        <f>SUM(H63:H65)</f>
        <v>0</v>
      </c>
      <c r="I66" s="63"/>
      <c r="J66" s="61"/>
      <c r="K66" s="61"/>
    </row>
    <row r="67" spans="1:11" ht="24" x14ac:dyDescent="0.2">
      <c r="A67" s="98"/>
      <c r="B67" s="99">
        <v>11</v>
      </c>
      <c r="C67" s="49" t="s">
        <v>519</v>
      </c>
      <c r="D67" s="50" t="s">
        <v>157</v>
      </c>
      <c r="E67" s="51" t="s">
        <v>558</v>
      </c>
      <c r="F67" s="52" t="s">
        <v>6</v>
      </c>
      <c r="G67" s="53">
        <v>0</v>
      </c>
      <c r="H67" s="53">
        <v>0</v>
      </c>
      <c r="I67" s="54" t="s">
        <v>520</v>
      </c>
      <c r="J67" s="55">
        <v>1</v>
      </c>
      <c r="K67" s="55">
        <v>1</v>
      </c>
    </row>
    <row r="68" spans="1:11" ht="15" x14ac:dyDescent="0.2">
      <c r="A68" s="98"/>
      <c r="B68" s="99"/>
      <c r="C68" s="49"/>
      <c r="D68" s="50"/>
      <c r="E68" s="51"/>
      <c r="F68" s="52" t="s">
        <v>5</v>
      </c>
      <c r="G68" s="53">
        <v>0</v>
      </c>
      <c r="H68" s="53">
        <v>0</v>
      </c>
      <c r="I68" s="72"/>
      <c r="J68" s="55"/>
      <c r="K68" s="55"/>
    </row>
    <row r="69" spans="1:11" x14ac:dyDescent="0.2">
      <c r="A69" s="98"/>
      <c r="B69" s="99"/>
      <c r="C69" s="49"/>
      <c r="D69" s="50"/>
      <c r="E69" s="51"/>
      <c r="F69" s="58" t="s">
        <v>4</v>
      </c>
      <c r="G69" s="53">
        <v>0</v>
      </c>
      <c r="H69" s="53">
        <v>0</v>
      </c>
      <c r="I69" s="54"/>
      <c r="J69" s="55"/>
      <c r="K69" s="55"/>
    </row>
    <row r="70" spans="1:11" x14ac:dyDescent="0.2">
      <c r="A70" s="98"/>
      <c r="B70" s="99"/>
      <c r="C70" s="59"/>
      <c r="D70" s="87"/>
      <c r="E70" s="60"/>
      <c r="F70" s="61" t="s">
        <v>3</v>
      </c>
      <c r="G70" s="62">
        <f>SUM(G67:G69)</f>
        <v>0</v>
      </c>
      <c r="H70" s="62">
        <f>SUM(H67:H69)</f>
        <v>0</v>
      </c>
      <c r="I70" s="63"/>
      <c r="J70" s="61"/>
      <c r="K70" s="61"/>
    </row>
    <row r="71" spans="1:11" ht="24" x14ac:dyDescent="0.2">
      <c r="A71" s="98"/>
      <c r="B71" s="99">
        <v>12</v>
      </c>
      <c r="C71" s="49" t="s">
        <v>521</v>
      </c>
      <c r="D71" s="50" t="s">
        <v>157</v>
      </c>
      <c r="E71" s="51" t="s">
        <v>557</v>
      </c>
      <c r="F71" s="52" t="s">
        <v>6</v>
      </c>
      <c r="G71" s="53">
        <v>0</v>
      </c>
      <c r="H71" s="53">
        <v>0</v>
      </c>
      <c r="I71" s="54" t="s">
        <v>522</v>
      </c>
      <c r="J71" s="55">
        <v>10</v>
      </c>
      <c r="K71" s="55">
        <v>6</v>
      </c>
    </row>
    <row r="72" spans="1:11" ht="15" x14ac:dyDescent="0.2">
      <c r="A72" s="98"/>
      <c r="B72" s="99"/>
      <c r="C72" s="49"/>
      <c r="D72" s="50"/>
      <c r="E72" s="51"/>
      <c r="F72" s="52" t="s">
        <v>5</v>
      </c>
      <c r="G72" s="53">
        <v>0</v>
      </c>
      <c r="H72" s="53">
        <v>0</v>
      </c>
      <c r="I72" s="72"/>
      <c r="J72" s="55"/>
      <c r="K72" s="55"/>
    </row>
    <row r="73" spans="1:11" x14ac:dyDescent="0.2">
      <c r="A73" s="98"/>
      <c r="B73" s="99"/>
      <c r="C73" s="49"/>
      <c r="D73" s="50"/>
      <c r="E73" s="51"/>
      <c r="F73" s="58" t="s">
        <v>4</v>
      </c>
      <c r="G73" s="53">
        <v>0</v>
      </c>
      <c r="H73" s="53">
        <v>0</v>
      </c>
      <c r="I73" s="54"/>
      <c r="J73" s="55"/>
      <c r="K73" s="55"/>
    </row>
    <row r="74" spans="1:11" x14ac:dyDescent="0.2">
      <c r="A74" s="98"/>
      <c r="B74" s="99"/>
      <c r="C74" s="59"/>
      <c r="D74" s="87"/>
      <c r="E74" s="60"/>
      <c r="F74" s="61" t="s">
        <v>3</v>
      </c>
      <c r="G74" s="62">
        <f>SUM(G71:G73)</f>
        <v>0</v>
      </c>
      <c r="H74" s="62">
        <f>SUM(H71:H73)</f>
        <v>0</v>
      </c>
      <c r="I74" s="63"/>
      <c r="J74" s="61"/>
      <c r="K74" s="61"/>
    </row>
    <row r="75" spans="1:11" x14ac:dyDescent="0.2">
      <c r="A75" s="98"/>
      <c r="B75" s="99">
        <v>13</v>
      </c>
      <c r="C75" s="49" t="s">
        <v>523</v>
      </c>
      <c r="D75" s="50" t="s">
        <v>157</v>
      </c>
      <c r="E75" s="51" t="s">
        <v>557</v>
      </c>
      <c r="F75" s="52" t="s">
        <v>6</v>
      </c>
      <c r="G75" s="53">
        <v>0</v>
      </c>
      <c r="H75" s="53">
        <v>0</v>
      </c>
      <c r="I75" s="54" t="s">
        <v>524</v>
      </c>
      <c r="J75" s="55">
        <v>5</v>
      </c>
      <c r="K75" s="55">
        <v>5</v>
      </c>
    </row>
    <row r="76" spans="1:11" ht="15" x14ac:dyDescent="0.2">
      <c r="A76" s="98"/>
      <c r="B76" s="99"/>
      <c r="C76" s="49"/>
      <c r="D76" s="50"/>
      <c r="E76" s="51"/>
      <c r="F76" s="52" t="s">
        <v>5</v>
      </c>
      <c r="G76" s="53">
        <v>0</v>
      </c>
      <c r="H76" s="53">
        <v>0</v>
      </c>
      <c r="I76" s="72"/>
      <c r="J76" s="55"/>
      <c r="K76" s="55"/>
    </row>
    <row r="77" spans="1:11" x14ac:dyDescent="0.2">
      <c r="A77" s="98"/>
      <c r="B77" s="99"/>
      <c r="C77" s="49"/>
      <c r="D77" s="50"/>
      <c r="E77" s="51"/>
      <c r="F77" s="58" t="s">
        <v>4</v>
      </c>
      <c r="G77" s="53">
        <v>0</v>
      </c>
      <c r="H77" s="53">
        <v>0</v>
      </c>
      <c r="I77" s="54"/>
      <c r="J77" s="55"/>
      <c r="K77" s="55"/>
    </row>
    <row r="78" spans="1:11" x14ac:dyDescent="0.2">
      <c r="A78" s="98"/>
      <c r="B78" s="99"/>
      <c r="C78" s="59"/>
      <c r="D78" s="87"/>
      <c r="E78" s="60"/>
      <c r="F78" s="61" t="s">
        <v>3</v>
      </c>
      <c r="G78" s="62">
        <f>SUM(G75:G77)</f>
        <v>0</v>
      </c>
      <c r="H78" s="62">
        <f>SUM(H75:H77)</f>
        <v>0</v>
      </c>
      <c r="I78" s="63"/>
      <c r="J78" s="61"/>
      <c r="K78" s="61"/>
    </row>
    <row r="79" spans="1:11" ht="24" x14ac:dyDescent="0.2">
      <c r="A79" s="98"/>
      <c r="B79" s="99">
        <v>15</v>
      </c>
      <c r="C79" s="49" t="s">
        <v>525</v>
      </c>
      <c r="D79" s="50" t="s">
        <v>157</v>
      </c>
      <c r="E79" s="51" t="s">
        <v>557</v>
      </c>
      <c r="F79" s="52" t="s">
        <v>6</v>
      </c>
      <c r="G79" s="53">
        <v>63</v>
      </c>
      <c r="H79" s="53">
        <v>63</v>
      </c>
      <c r="I79" s="54" t="s">
        <v>526</v>
      </c>
      <c r="J79" s="55">
        <v>300</v>
      </c>
      <c r="K79" s="55">
        <v>300</v>
      </c>
    </row>
    <row r="80" spans="1:11" ht="15" x14ac:dyDescent="0.2">
      <c r="A80" s="98"/>
      <c r="B80" s="99"/>
      <c r="C80" s="49"/>
      <c r="D80" s="50"/>
      <c r="E80" s="51"/>
      <c r="F80" s="52" t="s">
        <v>5</v>
      </c>
      <c r="G80" s="53">
        <v>0</v>
      </c>
      <c r="H80" s="53">
        <v>0</v>
      </c>
      <c r="I80" s="72"/>
      <c r="J80" s="55"/>
      <c r="K80" s="55"/>
    </row>
    <row r="81" spans="1:11" x14ac:dyDescent="0.2">
      <c r="A81" s="98"/>
      <c r="B81" s="99"/>
      <c r="C81" s="49"/>
      <c r="D81" s="50"/>
      <c r="E81" s="51"/>
      <c r="F81" s="58" t="s">
        <v>4</v>
      </c>
      <c r="G81" s="53">
        <v>0</v>
      </c>
      <c r="H81" s="53">
        <v>0</v>
      </c>
      <c r="I81" s="54"/>
      <c r="J81" s="55"/>
      <c r="K81" s="55"/>
    </row>
    <row r="82" spans="1:11" x14ac:dyDescent="0.2">
      <c r="A82" s="98"/>
      <c r="B82" s="99"/>
      <c r="C82" s="59"/>
      <c r="D82" s="87"/>
      <c r="E82" s="60"/>
      <c r="F82" s="61" t="s">
        <v>3</v>
      </c>
      <c r="G82" s="62">
        <f>SUM(G79:G81)</f>
        <v>63</v>
      </c>
      <c r="H82" s="62">
        <f>SUM(H79:H81)</f>
        <v>63</v>
      </c>
      <c r="I82" s="63"/>
      <c r="J82" s="61"/>
      <c r="K82" s="61"/>
    </row>
    <row r="83" spans="1:11" ht="24" x14ac:dyDescent="0.2">
      <c r="A83" s="98"/>
      <c r="B83" s="99">
        <v>16</v>
      </c>
      <c r="C83" s="49" t="s">
        <v>527</v>
      </c>
      <c r="D83" s="50" t="s">
        <v>157</v>
      </c>
      <c r="E83" s="51" t="s">
        <v>557</v>
      </c>
      <c r="F83" s="52" t="s">
        <v>6</v>
      </c>
      <c r="G83" s="53">
        <v>20.100000000000001</v>
      </c>
      <c r="H83" s="53">
        <v>20.100000000000001</v>
      </c>
      <c r="I83" s="54" t="s">
        <v>528</v>
      </c>
      <c r="J83" s="55">
        <v>79</v>
      </c>
      <c r="K83" s="55">
        <v>70</v>
      </c>
    </row>
    <row r="84" spans="1:11" ht="15" x14ac:dyDescent="0.2">
      <c r="A84" s="98"/>
      <c r="B84" s="99"/>
      <c r="C84" s="49"/>
      <c r="D84" s="50"/>
      <c r="E84" s="51"/>
      <c r="F84" s="52" t="s">
        <v>5</v>
      </c>
      <c r="G84" s="53">
        <v>35.6</v>
      </c>
      <c r="H84" s="53">
        <v>34.6</v>
      </c>
      <c r="I84" s="72"/>
      <c r="J84" s="55"/>
      <c r="K84" s="55"/>
    </row>
    <row r="85" spans="1:11" x14ac:dyDescent="0.2">
      <c r="A85" s="98"/>
      <c r="B85" s="99"/>
      <c r="C85" s="49"/>
      <c r="D85" s="50"/>
      <c r="E85" s="51"/>
      <c r="F85" s="58" t="s">
        <v>4</v>
      </c>
      <c r="G85" s="53">
        <v>0</v>
      </c>
      <c r="H85" s="53">
        <v>0</v>
      </c>
      <c r="I85" s="54"/>
      <c r="J85" s="55"/>
      <c r="K85" s="55"/>
    </row>
    <row r="86" spans="1:11" x14ac:dyDescent="0.2">
      <c r="A86" s="98"/>
      <c r="B86" s="99"/>
      <c r="C86" s="59"/>
      <c r="D86" s="87"/>
      <c r="E86" s="60"/>
      <c r="F86" s="61" t="s">
        <v>3</v>
      </c>
      <c r="G86" s="62">
        <f>SUM(G83:G85)</f>
        <v>55.7</v>
      </c>
      <c r="H86" s="62">
        <f>SUM(H83:H85)</f>
        <v>54.7</v>
      </c>
      <c r="I86" s="63"/>
      <c r="J86" s="61"/>
      <c r="K86" s="61"/>
    </row>
    <row r="87" spans="1:11" x14ac:dyDescent="0.2">
      <c r="A87" s="98"/>
      <c r="B87" s="99">
        <v>17</v>
      </c>
      <c r="C87" s="49" t="s">
        <v>529</v>
      </c>
      <c r="D87" s="50" t="s">
        <v>157</v>
      </c>
      <c r="E87" s="51" t="s">
        <v>557</v>
      </c>
      <c r="F87" s="52" t="s">
        <v>6</v>
      </c>
      <c r="G87" s="53">
        <v>0</v>
      </c>
      <c r="H87" s="53">
        <v>0</v>
      </c>
      <c r="I87" s="54" t="s">
        <v>207</v>
      </c>
      <c r="J87" s="55">
        <v>0</v>
      </c>
      <c r="K87" s="55">
        <v>0</v>
      </c>
    </row>
    <row r="88" spans="1:11" ht="15" x14ac:dyDescent="0.2">
      <c r="A88" s="98"/>
      <c r="B88" s="99"/>
      <c r="C88" s="49"/>
      <c r="D88" s="50"/>
      <c r="E88" s="51"/>
      <c r="F88" s="52" t="s">
        <v>5</v>
      </c>
      <c r="G88" s="53">
        <v>0</v>
      </c>
      <c r="H88" s="53">
        <v>0</v>
      </c>
      <c r="I88" s="72"/>
      <c r="J88" s="55"/>
      <c r="K88" s="55"/>
    </row>
    <row r="89" spans="1:11" x14ac:dyDescent="0.2">
      <c r="A89" s="98"/>
      <c r="B89" s="99"/>
      <c r="C89" s="49"/>
      <c r="D89" s="50"/>
      <c r="E89" s="51"/>
      <c r="F89" s="58" t="s">
        <v>4</v>
      </c>
      <c r="G89" s="53">
        <v>0</v>
      </c>
      <c r="H89" s="53">
        <v>0</v>
      </c>
      <c r="I89" s="54"/>
      <c r="J89" s="55"/>
      <c r="K89" s="55"/>
    </row>
    <row r="90" spans="1:11" x14ac:dyDescent="0.2">
      <c r="A90" s="98"/>
      <c r="B90" s="99"/>
      <c r="C90" s="59"/>
      <c r="D90" s="87"/>
      <c r="E90" s="60"/>
      <c r="F90" s="61" t="s">
        <v>3</v>
      </c>
      <c r="G90" s="62">
        <f>SUM(G87:G89)</f>
        <v>0</v>
      </c>
      <c r="H90" s="62">
        <f>SUM(H87:H89)</f>
        <v>0</v>
      </c>
      <c r="I90" s="63"/>
      <c r="J90" s="61"/>
      <c r="K90" s="61"/>
    </row>
    <row r="91" spans="1:11" ht="13.5" customHeight="1" x14ac:dyDescent="0.2">
      <c r="A91" s="98"/>
      <c r="B91" s="99">
        <v>18</v>
      </c>
      <c r="C91" s="49" t="s">
        <v>530</v>
      </c>
      <c r="D91" s="50" t="s">
        <v>157</v>
      </c>
      <c r="E91" s="51" t="s">
        <v>558</v>
      </c>
      <c r="F91" s="52" t="s">
        <v>6</v>
      </c>
      <c r="G91" s="53">
        <v>0</v>
      </c>
      <c r="H91" s="53">
        <v>0</v>
      </c>
      <c r="I91" s="54" t="s">
        <v>207</v>
      </c>
      <c r="J91" s="55">
        <v>5</v>
      </c>
      <c r="K91" s="102" t="s">
        <v>158</v>
      </c>
    </row>
    <row r="92" spans="1:11" ht="15" x14ac:dyDescent="0.2">
      <c r="A92" s="98"/>
      <c r="B92" s="99"/>
      <c r="C92" s="49"/>
      <c r="D92" s="50"/>
      <c r="E92" s="51"/>
      <c r="F92" s="52" t="s">
        <v>5</v>
      </c>
      <c r="G92" s="53">
        <v>0</v>
      </c>
      <c r="H92" s="53">
        <v>0</v>
      </c>
      <c r="I92" s="72"/>
      <c r="J92" s="55"/>
      <c r="K92" s="55"/>
    </row>
    <row r="93" spans="1:11" x14ac:dyDescent="0.2">
      <c r="A93" s="98"/>
      <c r="B93" s="99"/>
      <c r="C93" s="49"/>
      <c r="D93" s="50"/>
      <c r="E93" s="51"/>
      <c r="F93" s="58" t="s">
        <v>180</v>
      </c>
      <c r="G93" s="53">
        <v>36</v>
      </c>
      <c r="H93" s="53">
        <v>36</v>
      </c>
      <c r="I93" s="54"/>
      <c r="J93" s="55"/>
      <c r="K93" s="55"/>
    </row>
    <row r="94" spans="1:11" x14ac:dyDescent="0.2">
      <c r="A94" s="98"/>
      <c r="B94" s="99"/>
      <c r="C94" s="59"/>
      <c r="D94" s="87"/>
      <c r="E94" s="60"/>
      <c r="F94" s="61" t="s">
        <v>3</v>
      </c>
      <c r="G94" s="62">
        <f>SUM(G91:G93)</f>
        <v>36</v>
      </c>
      <c r="H94" s="62">
        <f>SUM(H91:H93)</f>
        <v>36</v>
      </c>
      <c r="I94" s="63"/>
      <c r="J94" s="61"/>
      <c r="K94" s="61"/>
    </row>
    <row r="95" spans="1:11" ht="24" x14ac:dyDescent="0.2">
      <c r="A95" s="98"/>
      <c r="B95" s="99">
        <v>19</v>
      </c>
      <c r="C95" s="49" t="s">
        <v>531</v>
      </c>
      <c r="D95" s="50" t="s">
        <v>157</v>
      </c>
      <c r="E95" s="51" t="s">
        <v>558</v>
      </c>
      <c r="F95" s="52" t="s">
        <v>6</v>
      </c>
      <c r="G95" s="53">
        <v>0</v>
      </c>
      <c r="H95" s="53">
        <v>0</v>
      </c>
      <c r="I95" s="54" t="s">
        <v>532</v>
      </c>
      <c r="J95" s="102">
        <v>0</v>
      </c>
      <c r="K95" s="102">
        <v>0</v>
      </c>
    </row>
    <row r="96" spans="1:11" ht="15" x14ac:dyDescent="0.2">
      <c r="A96" s="98"/>
      <c r="B96" s="99"/>
      <c r="C96" s="49"/>
      <c r="D96" s="50"/>
      <c r="E96" s="51"/>
      <c r="F96" s="52" t="s">
        <v>5</v>
      </c>
      <c r="G96" s="53">
        <v>0</v>
      </c>
      <c r="H96" s="53">
        <v>0</v>
      </c>
      <c r="I96" s="72"/>
      <c r="J96" s="55"/>
      <c r="K96" s="55"/>
    </row>
    <row r="97" spans="1:11" x14ac:dyDescent="0.2">
      <c r="A97" s="98"/>
      <c r="B97" s="99"/>
      <c r="C97" s="49"/>
      <c r="D97" s="50"/>
      <c r="E97" s="51"/>
      <c r="F97" s="58" t="s">
        <v>180</v>
      </c>
      <c r="G97" s="53">
        <v>50</v>
      </c>
      <c r="H97" s="53">
        <v>50</v>
      </c>
      <c r="I97" s="54"/>
      <c r="J97" s="55"/>
      <c r="K97" s="55"/>
    </row>
    <row r="98" spans="1:11" x14ac:dyDescent="0.2">
      <c r="A98" s="98"/>
      <c r="B98" s="99"/>
      <c r="C98" s="59"/>
      <c r="D98" s="87"/>
      <c r="E98" s="60"/>
      <c r="F98" s="61" t="s">
        <v>3</v>
      </c>
      <c r="G98" s="62">
        <f>SUM(G95:G97)</f>
        <v>50</v>
      </c>
      <c r="H98" s="62">
        <f>SUM(H95:H97)</f>
        <v>50</v>
      </c>
      <c r="I98" s="63"/>
      <c r="J98" s="61"/>
      <c r="K98" s="61"/>
    </row>
    <row r="99" spans="1:11" x14ac:dyDescent="0.2">
      <c r="A99" s="98"/>
      <c r="B99" s="99">
        <v>20</v>
      </c>
      <c r="C99" s="49" t="s">
        <v>533</v>
      </c>
      <c r="D99" s="50" t="s">
        <v>157</v>
      </c>
      <c r="E99" s="51" t="s">
        <v>558</v>
      </c>
      <c r="F99" s="52" t="s">
        <v>6</v>
      </c>
      <c r="G99" s="53">
        <v>0</v>
      </c>
      <c r="H99" s="53">
        <v>0</v>
      </c>
      <c r="I99" s="54" t="s">
        <v>207</v>
      </c>
      <c r="J99" s="102">
        <v>0</v>
      </c>
      <c r="K99" s="102">
        <v>0</v>
      </c>
    </row>
    <row r="100" spans="1:11" ht="15" x14ac:dyDescent="0.2">
      <c r="A100" s="98"/>
      <c r="B100" s="99"/>
      <c r="C100" s="49"/>
      <c r="D100" s="50"/>
      <c r="E100" s="51"/>
      <c r="F100" s="52" t="s">
        <v>5</v>
      </c>
      <c r="G100" s="53">
        <v>0</v>
      </c>
      <c r="H100" s="53">
        <v>0</v>
      </c>
      <c r="I100" s="72"/>
      <c r="J100" s="55"/>
      <c r="K100" s="55"/>
    </row>
    <row r="101" spans="1:11" x14ac:dyDescent="0.2">
      <c r="A101" s="98"/>
      <c r="B101" s="99"/>
      <c r="C101" s="49"/>
      <c r="D101" s="50"/>
      <c r="E101" s="51"/>
      <c r="F101" s="58" t="s">
        <v>4</v>
      </c>
      <c r="G101" s="53">
        <v>0</v>
      </c>
      <c r="H101" s="53">
        <v>0</v>
      </c>
      <c r="I101" s="54"/>
      <c r="J101" s="55"/>
      <c r="K101" s="55"/>
    </row>
    <row r="102" spans="1:11" x14ac:dyDescent="0.2">
      <c r="A102" s="98"/>
      <c r="B102" s="99"/>
      <c r="C102" s="59"/>
      <c r="D102" s="87"/>
      <c r="E102" s="60"/>
      <c r="F102" s="61" t="s">
        <v>3</v>
      </c>
      <c r="G102" s="62">
        <f>SUM(G99:G101)</f>
        <v>0</v>
      </c>
      <c r="H102" s="62">
        <f>SUM(H99:H101)</f>
        <v>0</v>
      </c>
      <c r="I102" s="63"/>
      <c r="J102" s="61"/>
      <c r="K102" s="61"/>
    </row>
    <row r="103" spans="1:11" ht="13.5" customHeight="1" x14ac:dyDescent="0.2">
      <c r="A103" s="98"/>
      <c r="B103" s="99">
        <v>21</v>
      </c>
      <c r="C103" s="49" t="s">
        <v>534</v>
      </c>
      <c r="D103" s="50" t="s">
        <v>157</v>
      </c>
      <c r="E103" s="51" t="s">
        <v>557</v>
      </c>
      <c r="F103" s="52" t="s">
        <v>6</v>
      </c>
      <c r="G103" s="53">
        <v>0</v>
      </c>
      <c r="H103" s="53">
        <v>0</v>
      </c>
      <c r="I103" s="54" t="s">
        <v>535</v>
      </c>
      <c r="J103" s="102">
        <v>3</v>
      </c>
      <c r="K103" s="102">
        <v>3</v>
      </c>
    </row>
    <row r="104" spans="1:11" ht="15" x14ac:dyDescent="0.2">
      <c r="A104" s="98"/>
      <c r="B104" s="99"/>
      <c r="C104" s="49"/>
      <c r="D104" s="50"/>
      <c r="E104" s="51"/>
      <c r="F104" s="52" t="s">
        <v>5</v>
      </c>
      <c r="G104" s="53">
        <v>0</v>
      </c>
      <c r="H104" s="53">
        <v>0</v>
      </c>
      <c r="I104" s="72"/>
      <c r="J104" s="55"/>
      <c r="K104" s="55"/>
    </row>
    <row r="105" spans="1:11" x14ac:dyDescent="0.2">
      <c r="A105" s="98"/>
      <c r="B105" s="99"/>
      <c r="C105" s="49"/>
      <c r="D105" s="50"/>
      <c r="E105" s="51"/>
      <c r="F105" s="58" t="s">
        <v>4</v>
      </c>
      <c r="G105" s="53">
        <v>0</v>
      </c>
      <c r="H105" s="53">
        <v>0</v>
      </c>
      <c r="I105" s="54"/>
      <c r="J105" s="55"/>
      <c r="K105" s="55"/>
    </row>
    <row r="106" spans="1:11" x14ac:dyDescent="0.2">
      <c r="A106" s="98"/>
      <c r="B106" s="99"/>
      <c r="C106" s="59"/>
      <c r="D106" s="87"/>
      <c r="E106" s="60"/>
      <c r="F106" s="61" t="s">
        <v>3</v>
      </c>
      <c r="G106" s="62">
        <f>SUM(G103:G105)</f>
        <v>0</v>
      </c>
      <c r="H106" s="62">
        <f>SUM(H103:H105)</f>
        <v>0</v>
      </c>
      <c r="I106" s="63"/>
      <c r="J106" s="61"/>
      <c r="K106" s="61"/>
    </row>
    <row r="107" spans="1:11" x14ac:dyDescent="0.2">
      <c r="A107" s="46"/>
      <c r="B107" s="68" t="s">
        <v>2</v>
      </c>
      <c r="C107" s="68"/>
      <c r="D107" s="68"/>
      <c r="E107" s="68"/>
      <c r="F107" s="68"/>
      <c r="G107" s="69">
        <f>+G50+G54+G58+G62+G66+G70+G74+G78+G82+G86+G90+G94+G98+G102+G106</f>
        <v>1090.5</v>
      </c>
      <c r="H107" s="69">
        <f>+H50+H54+H58+H62+H66+H70+H74+H78+H82+H86+H90+H94+H98+H102+H106</f>
        <v>1080.5999999999999</v>
      </c>
      <c r="I107" s="70"/>
      <c r="J107" s="71"/>
      <c r="K107" s="71"/>
    </row>
    <row r="108" spans="1:11" x14ac:dyDescent="0.2">
      <c r="A108" s="46">
        <v>3</v>
      </c>
      <c r="B108" s="47" t="s">
        <v>536</v>
      </c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1:11" ht="24" x14ac:dyDescent="0.2">
      <c r="A109" s="98"/>
      <c r="B109" s="99">
        <v>1</v>
      </c>
      <c r="C109" s="49" t="s">
        <v>537</v>
      </c>
      <c r="D109" s="50" t="s">
        <v>157</v>
      </c>
      <c r="E109" s="51" t="s">
        <v>557</v>
      </c>
      <c r="F109" s="52" t="s">
        <v>6</v>
      </c>
      <c r="G109" s="53">
        <v>21.4</v>
      </c>
      <c r="H109" s="53">
        <v>21.4</v>
      </c>
      <c r="I109" s="54" t="s">
        <v>538</v>
      </c>
      <c r="J109" s="102">
        <v>3</v>
      </c>
      <c r="K109" s="102">
        <v>5</v>
      </c>
    </row>
    <row r="110" spans="1:11" x14ac:dyDescent="0.2">
      <c r="A110" s="98"/>
      <c r="B110" s="99"/>
      <c r="C110" s="49"/>
      <c r="D110" s="50"/>
      <c r="E110" s="51"/>
      <c r="F110" s="52" t="s">
        <v>5</v>
      </c>
      <c r="G110" s="53">
        <v>30.8</v>
      </c>
      <c r="H110" s="53">
        <v>30.8</v>
      </c>
      <c r="I110" s="56"/>
      <c r="J110" s="55"/>
      <c r="K110" s="55"/>
    </row>
    <row r="111" spans="1:11" x14ac:dyDescent="0.2">
      <c r="A111" s="98"/>
      <c r="B111" s="99"/>
      <c r="C111" s="49"/>
      <c r="D111" s="50"/>
      <c r="E111" s="51"/>
      <c r="F111" s="58" t="s">
        <v>4</v>
      </c>
      <c r="G111" s="53">
        <v>0</v>
      </c>
      <c r="H111" s="53">
        <v>0</v>
      </c>
      <c r="I111" s="56"/>
      <c r="J111" s="55"/>
      <c r="K111" s="55"/>
    </row>
    <row r="112" spans="1:11" x14ac:dyDescent="0.2">
      <c r="A112" s="98"/>
      <c r="B112" s="99"/>
      <c r="C112" s="59"/>
      <c r="D112" s="87"/>
      <c r="E112" s="60"/>
      <c r="F112" s="61" t="s">
        <v>3</v>
      </c>
      <c r="G112" s="62">
        <f>SUM(G109:G111)</f>
        <v>52.2</v>
      </c>
      <c r="H112" s="62">
        <f>SUM(H109:H111)</f>
        <v>52.2</v>
      </c>
      <c r="I112" s="63"/>
      <c r="J112" s="61"/>
      <c r="K112" s="61"/>
    </row>
    <row r="113" spans="1:11" ht="24" x14ac:dyDescent="0.2">
      <c r="A113" s="98"/>
      <c r="B113" s="99">
        <v>3</v>
      </c>
      <c r="C113" s="49" t="s">
        <v>539</v>
      </c>
      <c r="D113" s="50" t="s">
        <v>157</v>
      </c>
      <c r="E113" s="51" t="s">
        <v>557</v>
      </c>
      <c r="F113" s="52" t="s">
        <v>6</v>
      </c>
      <c r="G113" s="53">
        <v>0</v>
      </c>
      <c r="H113" s="53">
        <v>0</v>
      </c>
      <c r="I113" s="54" t="s">
        <v>198</v>
      </c>
      <c r="J113" s="102">
        <v>1</v>
      </c>
      <c r="K113" s="102">
        <v>1</v>
      </c>
    </row>
    <row r="114" spans="1:11" x14ac:dyDescent="0.2">
      <c r="A114" s="98"/>
      <c r="B114" s="99"/>
      <c r="C114" s="49"/>
      <c r="D114" s="50"/>
      <c r="E114" s="51"/>
      <c r="F114" s="52" t="s">
        <v>5</v>
      </c>
      <c r="G114" s="53">
        <v>0</v>
      </c>
      <c r="H114" s="53">
        <v>0</v>
      </c>
      <c r="I114" s="56"/>
      <c r="J114" s="55"/>
      <c r="K114" s="55"/>
    </row>
    <row r="115" spans="1:11" x14ac:dyDescent="0.2">
      <c r="A115" s="98"/>
      <c r="B115" s="99"/>
      <c r="C115" s="49"/>
      <c r="D115" s="50"/>
      <c r="E115" s="51"/>
      <c r="F115" s="58" t="s">
        <v>180</v>
      </c>
      <c r="G115" s="53">
        <v>13.5</v>
      </c>
      <c r="H115" s="53">
        <v>20.6</v>
      </c>
      <c r="I115" s="56"/>
      <c r="J115" s="55"/>
      <c r="K115" s="55"/>
    </row>
    <row r="116" spans="1:11" x14ac:dyDescent="0.2">
      <c r="A116" s="98"/>
      <c r="B116" s="99"/>
      <c r="C116" s="59"/>
      <c r="D116" s="87"/>
      <c r="E116" s="60"/>
      <c r="F116" s="61" t="s">
        <v>3</v>
      </c>
      <c r="G116" s="62">
        <f>SUM(G113:G115)</f>
        <v>13.5</v>
      </c>
      <c r="H116" s="62">
        <f>SUM(H113:H115)</f>
        <v>20.6</v>
      </c>
      <c r="I116" s="63"/>
      <c r="J116" s="61"/>
      <c r="K116" s="61"/>
    </row>
    <row r="117" spans="1:11" x14ac:dyDescent="0.2">
      <c r="A117" s="98"/>
      <c r="B117" s="99">
        <v>4</v>
      </c>
      <c r="C117" s="49" t="s">
        <v>540</v>
      </c>
      <c r="D117" s="50" t="s">
        <v>157</v>
      </c>
      <c r="E117" s="51" t="s">
        <v>557</v>
      </c>
      <c r="F117" s="52" t="s">
        <v>6</v>
      </c>
      <c r="G117" s="53">
        <v>1.2</v>
      </c>
      <c r="H117" s="53">
        <v>1.2</v>
      </c>
      <c r="I117" s="54" t="s">
        <v>524</v>
      </c>
      <c r="J117" s="102">
        <v>70</v>
      </c>
      <c r="K117" s="102">
        <v>70</v>
      </c>
    </row>
    <row r="118" spans="1:11" x14ac:dyDescent="0.2">
      <c r="A118" s="98"/>
      <c r="B118" s="99"/>
      <c r="C118" s="49"/>
      <c r="D118" s="50"/>
      <c r="E118" s="51"/>
      <c r="F118" s="52" t="s">
        <v>5</v>
      </c>
      <c r="G118" s="53">
        <v>0</v>
      </c>
      <c r="H118" s="53">
        <v>0</v>
      </c>
      <c r="I118" s="56"/>
      <c r="J118" s="55"/>
      <c r="K118" s="55"/>
    </row>
    <row r="119" spans="1:11" x14ac:dyDescent="0.2">
      <c r="A119" s="98"/>
      <c r="B119" s="99"/>
      <c r="C119" s="49"/>
      <c r="D119" s="50"/>
      <c r="E119" s="51"/>
      <c r="F119" s="58" t="s">
        <v>4</v>
      </c>
      <c r="G119" s="53">
        <v>0</v>
      </c>
      <c r="H119" s="53">
        <v>0</v>
      </c>
      <c r="I119" s="56"/>
      <c r="J119" s="55"/>
      <c r="K119" s="55"/>
    </row>
    <row r="120" spans="1:11" x14ac:dyDescent="0.2">
      <c r="A120" s="98"/>
      <c r="B120" s="99"/>
      <c r="C120" s="59"/>
      <c r="D120" s="87"/>
      <c r="E120" s="60"/>
      <c r="F120" s="61" t="s">
        <v>3</v>
      </c>
      <c r="G120" s="62">
        <f>SUM(G117:G119)</f>
        <v>1.2</v>
      </c>
      <c r="H120" s="62">
        <f>SUM(H117:H119)</f>
        <v>1.2</v>
      </c>
      <c r="I120" s="63"/>
      <c r="J120" s="61"/>
      <c r="K120" s="61"/>
    </row>
    <row r="121" spans="1:11" ht="24" x14ac:dyDescent="0.2">
      <c r="A121" s="98"/>
      <c r="B121" s="99">
        <v>5</v>
      </c>
      <c r="C121" s="49" t="s">
        <v>541</v>
      </c>
      <c r="D121" s="50" t="s">
        <v>157</v>
      </c>
      <c r="E121" s="51" t="s">
        <v>559</v>
      </c>
      <c r="F121" s="52" t="s">
        <v>6</v>
      </c>
      <c r="G121" s="53">
        <v>0</v>
      </c>
      <c r="H121" s="53">
        <v>0</v>
      </c>
      <c r="I121" s="54" t="s">
        <v>542</v>
      </c>
      <c r="J121" s="102">
        <v>2</v>
      </c>
      <c r="K121" s="102">
        <v>2</v>
      </c>
    </row>
    <row r="122" spans="1:11" x14ac:dyDescent="0.2">
      <c r="A122" s="98"/>
      <c r="B122" s="99"/>
      <c r="C122" s="49"/>
      <c r="D122" s="50"/>
      <c r="E122" s="51"/>
      <c r="F122" s="52" t="s">
        <v>5</v>
      </c>
      <c r="G122" s="53">
        <v>0</v>
      </c>
      <c r="H122" s="53">
        <v>0</v>
      </c>
      <c r="I122" s="56"/>
      <c r="J122" s="55"/>
      <c r="K122" s="55"/>
    </row>
    <row r="123" spans="1:11" x14ac:dyDescent="0.2">
      <c r="A123" s="98"/>
      <c r="B123" s="99"/>
      <c r="C123" s="49"/>
      <c r="D123" s="50"/>
      <c r="E123" s="51"/>
      <c r="F123" s="58" t="s">
        <v>4</v>
      </c>
      <c r="G123" s="53">
        <v>0</v>
      </c>
      <c r="H123" s="53">
        <v>0</v>
      </c>
      <c r="I123" s="56"/>
      <c r="J123" s="55"/>
      <c r="K123" s="55"/>
    </row>
    <row r="124" spans="1:11" x14ac:dyDescent="0.2">
      <c r="A124" s="98"/>
      <c r="B124" s="99"/>
      <c r="C124" s="59"/>
      <c r="D124" s="87"/>
      <c r="E124" s="60"/>
      <c r="F124" s="61" t="s">
        <v>3</v>
      </c>
      <c r="G124" s="62">
        <f>SUM(G121:G123)</f>
        <v>0</v>
      </c>
      <c r="H124" s="62">
        <f>SUM(H121:H123)</f>
        <v>0</v>
      </c>
      <c r="I124" s="63"/>
      <c r="J124" s="61"/>
      <c r="K124" s="61"/>
    </row>
    <row r="125" spans="1:11" ht="24" x14ac:dyDescent="0.2">
      <c r="A125" s="98"/>
      <c r="B125" s="99">
        <v>7</v>
      </c>
      <c r="C125" s="49" t="s">
        <v>543</v>
      </c>
      <c r="D125" s="50" t="s">
        <v>157</v>
      </c>
      <c r="E125" s="51" t="s">
        <v>559</v>
      </c>
      <c r="F125" s="52" t="s">
        <v>6</v>
      </c>
      <c r="G125" s="53">
        <v>0</v>
      </c>
      <c r="H125" s="53">
        <v>0</v>
      </c>
      <c r="I125" s="54" t="s">
        <v>544</v>
      </c>
      <c r="J125" s="102">
        <v>4</v>
      </c>
      <c r="K125" s="102">
        <v>4</v>
      </c>
    </row>
    <row r="126" spans="1:11" ht="24" x14ac:dyDescent="0.2">
      <c r="A126" s="98"/>
      <c r="B126" s="99"/>
      <c r="C126" s="49"/>
      <c r="D126" s="50"/>
      <c r="E126" s="51"/>
      <c r="F126" s="52" t="s">
        <v>5</v>
      </c>
      <c r="G126" s="53">
        <v>0</v>
      </c>
      <c r="H126" s="53">
        <v>0</v>
      </c>
      <c r="I126" s="54" t="s">
        <v>545</v>
      </c>
      <c r="J126" s="55"/>
      <c r="K126" s="55"/>
    </row>
    <row r="127" spans="1:11" x14ac:dyDescent="0.2">
      <c r="A127" s="98"/>
      <c r="B127" s="99"/>
      <c r="C127" s="49"/>
      <c r="D127" s="50"/>
      <c r="E127" s="51"/>
      <c r="F127" s="58" t="s">
        <v>4</v>
      </c>
      <c r="G127" s="53">
        <v>0</v>
      </c>
      <c r="H127" s="53">
        <v>0</v>
      </c>
      <c r="I127" s="56"/>
      <c r="J127" s="55"/>
      <c r="K127" s="55"/>
    </row>
    <row r="128" spans="1:11" x14ac:dyDescent="0.2">
      <c r="A128" s="98"/>
      <c r="B128" s="99"/>
      <c r="C128" s="59"/>
      <c r="D128" s="87"/>
      <c r="E128" s="60"/>
      <c r="F128" s="61" t="s">
        <v>3</v>
      </c>
      <c r="G128" s="62">
        <f>SUM(G125:G127)</f>
        <v>0</v>
      </c>
      <c r="H128" s="62">
        <f>SUM(H125:H127)</f>
        <v>0</v>
      </c>
      <c r="I128" s="63"/>
      <c r="J128" s="61"/>
      <c r="K128" s="61"/>
    </row>
    <row r="129" spans="1:11" x14ac:dyDescent="0.2">
      <c r="A129" s="46"/>
      <c r="B129" s="68" t="s">
        <v>2</v>
      </c>
      <c r="C129" s="68"/>
      <c r="D129" s="68"/>
      <c r="E129" s="68"/>
      <c r="F129" s="68"/>
      <c r="G129" s="69">
        <f>+G112+G116+G120+G124+G128</f>
        <v>66.900000000000006</v>
      </c>
      <c r="H129" s="69">
        <f>+H112+H116+H120+H124+H128</f>
        <v>74.000000000000014</v>
      </c>
      <c r="I129" s="70"/>
      <c r="J129" s="71"/>
      <c r="K129" s="71"/>
    </row>
    <row r="130" spans="1:11" x14ac:dyDescent="0.2">
      <c r="A130" s="46">
        <v>4</v>
      </c>
      <c r="B130" s="47" t="s">
        <v>546</v>
      </c>
      <c r="C130" s="47"/>
      <c r="D130" s="47"/>
      <c r="E130" s="47"/>
      <c r="F130" s="47"/>
      <c r="G130" s="47"/>
      <c r="H130" s="47"/>
      <c r="I130" s="47"/>
      <c r="J130" s="47"/>
      <c r="K130" s="47"/>
    </row>
    <row r="131" spans="1:11" x14ac:dyDescent="0.2">
      <c r="A131" s="98"/>
      <c r="B131" s="99">
        <v>1</v>
      </c>
      <c r="C131" s="49" t="s">
        <v>547</v>
      </c>
      <c r="D131" s="50" t="s">
        <v>157</v>
      </c>
      <c r="E131" s="51" t="s">
        <v>308</v>
      </c>
      <c r="F131" s="52" t="s">
        <v>6</v>
      </c>
      <c r="G131" s="53">
        <v>473.2</v>
      </c>
      <c r="H131" s="53">
        <v>358.4</v>
      </c>
      <c r="I131" s="54" t="s">
        <v>548</v>
      </c>
      <c r="J131" s="102">
        <v>10</v>
      </c>
      <c r="K131" s="102">
        <v>8</v>
      </c>
    </row>
    <row r="132" spans="1:11" x14ac:dyDescent="0.2">
      <c r="A132" s="98"/>
      <c r="B132" s="99"/>
      <c r="C132" s="49"/>
      <c r="D132" s="50"/>
      <c r="E132" s="51"/>
      <c r="F132" s="52" t="s">
        <v>5</v>
      </c>
      <c r="G132" s="53">
        <v>0</v>
      </c>
      <c r="H132" s="53">
        <v>0</v>
      </c>
      <c r="I132" s="56"/>
      <c r="J132" s="55"/>
      <c r="K132" s="55"/>
    </row>
    <row r="133" spans="1:11" x14ac:dyDescent="0.2">
      <c r="A133" s="98"/>
      <c r="B133" s="99"/>
      <c r="C133" s="49"/>
      <c r="D133" s="50"/>
      <c r="E133" s="51"/>
      <c r="F133" s="58" t="s">
        <v>4</v>
      </c>
      <c r="G133" s="53">
        <v>0</v>
      </c>
      <c r="H133" s="53">
        <v>0</v>
      </c>
      <c r="I133" s="56"/>
      <c r="J133" s="55"/>
      <c r="K133" s="55"/>
    </row>
    <row r="134" spans="1:11" x14ac:dyDescent="0.2">
      <c r="A134" s="98"/>
      <c r="B134" s="99"/>
      <c r="C134" s="59"/>
      <c r="D134" s="87"/>
      <c r="E134" s="60"/>
      <c r="F134" s="61" t="s">
        <v>3</v>
      </c>
      <c r="G134" s="62">
        <f>SUM(G131:G133)</f>
        <v>473.2</v>
      </c>
      <c r="H134" s="62">
        <f>SUM(H131:H133)</f>
        <v>358.4</v>
      </c>
      <c r="I134" s="63"/>
      <c r="J134" s="61"/>
      <c r="K134" s="61"/>
    </row>
    <row r="135" spans="1:11" x14ac:dyDescent="0.2">
      <c r="A135" s="98"/>
      <c r="B135" s="99">
        <v>2</v>
      </c>
      <c r="C135" s="49" t="s">
        <v>549</v>
      </c>
      <c r="D135" s="50" t="s">
        <v>157</v>
      </c>
      <c r="E135" s="51" t="s">
        <v>308</v>
      </c>
      <c r="F135" s="52" t="s">
        <v>6</v>
      </c>
      <c r="G135" s="53">
        <v>257.89999999999998</v>
      </c>
      <c r="H135" s="53">
        <v>230.4</v>
      </c>
      <c r="I135" s="54" t="s">
        <v>550</v>
      </c>
      <c r="J135" s="102">
        <v>216</v>
      </c>
      <c r="K135" s="102">
        <v>216</v>
      </c>
    </row>
    <row r="136" spans="1:11" x14ac:dyDescent="0.2">
      <c r="A136" s="98"/>
      <c r="B136" s="99"/>
      <c r="C136" s="49"/>
      <c r="D136" s="50"/>
      <c r="E136" s="51"/>
      <c r="F136" s="52" t="s">
        <v>5</v>
      </c>
      <c r="G136" s="53">
        <v>0</v>
      </c>
      <c r="H136" s="53">
        <v>0</v>
      </c>
      <c r="I136" s="56"/>
      <c r="J136" s="55"/>
      <c r="K136" s="55"/>
    </row>
    <row r="137" spans="1:11" x14ac:dyDescent="0.2">
      <c r="A137" s="98"/>
      <c r="B137" s="99"/>
      <c r="C137" s="49"/>
      <c r="D137" s="50"/>
      <c r="E137" s="51"/>
      <c r="F137" s="58" t="s">
        <v>4</v>
      </c>
      <c r="G137" s="53">
        <v>0</v>
      </c>
      <c r="H137" s="53">
        <v>0</v>
      </c>
      <c r="I137" s="56"/>
      <c r="J137" s="55"/>
      <c r="K137" s="55"/>
    </row>
    <row r="138" spans="1:11" x14ac:dyDescent="0.2">
      <c r="A138" s="98"/>
      <c r="B138" s="99"/>
      <c r="C138" s="59"/>
      <c r="D138" s="87"/>
      <c r="E138" s="60"/>
      <c r="F138" s="61" t="s">
        <v>3</v>
      </c>
      <c r="G138" s="62">
        <f>SUM(G135:G137)</f>
        <v>257.89999999999998</v>
      </c>
      <c r="H138" s="62">
        <f>SUM(H135:H137)</f>
        <v>230.4</v>
      </c>
      <c r="I138" s="63"/>
      <c r="J138" s="61"/>
      <c r="K138" s="61"/>
    </row>
    <row r="139" spans="1:11" ht="36" x14ac:dyDescent="0.2">
      <c r="A139" s="98"/>
      <c r="B139" s="99">
        <v>3</v>
      </c>
      <c r="C139" s="49" t="s">
        <v>551</v>
      </c>
      <c r="D139" s="50" t="s">
        <v>157</v>
      </c>
      <c r="E139" s="51" t="s">
        <v>308</v>
      </c>
      <c r="F139" s="52" t="s">
        <v>6</v>
      </c>
      <c r="G139" s="53">
        <v>0</v>
      </c>
      <c r="H139" s="53">
        <v>0</v>
      </c>
      <c r="I139" s="54" t="s">
        <v>552</v>
      </c>
      <c r="J139" s="102">
        <v>10</v>
      </c>
      <c r="K139" s="102">
        <v>14</v>
      </c>
    </row>
    <row r="140" spans="1:11" ht="36" x14ac:dyDescent="0.2">
      <c r="A140" s="98"/>
      <c r="B140" s="99"/>
      <c r="C140" s="49"/>
      <c r="D140" s="50"/>
      <c r="E140" s="51"/>
      <c r="F140" s="52" t="s">
        <v>5</v>
      </c>
      <c r="G140" s="53">
        <v>0</v>
      </c>
      <c r="H140" s="53">
        <v>0</v>
      </c>
      <c r="I140" s="54" t="s">
        <v>553</v>
      </c>
      <c r="J140" s="102">
        <v>10</v>
      </c>
      <c r="K140" s="102">
        <v>1</v>
      </c>
    </row>
    <row r="141" spans="1:11" x14ac:dyDescent="0.2">
      <c r="A141" s="98"/>
      <c r="B141" s="99"/>
      <c r="C141" s="49"/>
      <c r="D141" s="50"/>
      <c r="E141" s="51"/>
      <c r="F141" s="58" t="s">
        <v>4</v>
      </c>
      <c r="G141" s="53">
        <v>0</v>
      </c>
      <c r="H141" s="53">
        <v>0</v>
      </c>
      <c r="I141" s="56"/>
      <c r="J141" s="55"/>
      <c r="K141" s="55"/>
    </row>
    <row r="142" spans="1:11" x14ac:dyDescent="0.2">
      <c r="A142" s="98"/>
      <c r="B142" s="99"/>
      <c r="C142" s="59"/>
      <c r="D142" s="87"/>
      <c r="E142" s="60"/>
      <c r="F142" s="61" t="s">
        <v>3</v>
      </c>
      <c r="G142" s="62">
        <f>SUM(G139:G141)</f>
        <v>0</v>
      </c>
      <c r="H142" s="62">
        <f>SUM(H139:H141)</f>
        <v>0</v>
      </c>
      <c r="I142" s="63"/>
      <c r="J142" s="61"/>
      <c r="K142" s="61"/>
    </row>
    <row r="143" spans="1:11" x14ac:dyDescent="0.2">
      <c r="A143" s="46"/>
      <c r="B143" s="68" t="s">
        <v>2</v>
      </c>
      <c r="C143" s="68"/>
      <c r="D143" s="68"/>
      <c r="E143" s="68"/>
      <c r="F143" s="68"/>
      <c r="G143" s="69">
        <f>+G134+G138+G142</f>
        <v>731.09999999999991</v>
      </c>
      <c r="H143" s="69">
        <f>+H134+H138+H142</f>
        <v>588.79999999999995</v>
      </c>
      <c r="I143" s="70"/>
      <c r="J143" s="71"/>
      <c r="K143" s="71"/>
    </row>
    <row r="144" spans="1:11" x14ac:dyDescent="0.2">
      <c r="A144" s="46">
        <v>5</v>
      </c>
      <c r="B144" s="47" t="s">
        <v>554</v>
      </c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1:11" ht="36" x14ac:dyDescent="0.2">
      <c r="A145" s="98"/>
      <c r="B145" s="99">
        <v>3</v>
      </c>
      <c r="C145" s="49" t="s">
        <v>555</v>
      </c>
      <c r="D145" s="50" t="s">
        <v>157</v>
      </c>
      <c r="E145" s="51" t="s">
        <v>557</v>
      </c>
      <c r="F145" s="52" t="s">
        <v>6</v>
      </c>
      <c r="G145" s="53">
        <v>1.4</v>
      </c>
      <c r="H145" s="53">
        <v>1.4</v>
      </c>
      <c r="I145" s="54" t="s">
        <v>556</v>
      </c>
      <c r="J145" s="102">
        <v>100</v>
      </c>
      <c r="K145" s="102">
        <v>167</v>
      </c>
    </row>
    <row r="146" spans="1:11" x14ac:dyDescent="0.2">
      <c r="A146" s="98"/>
      <c r="B146" s="99"/>
      <c r="C146" s="49"/>
      <c r="D146" s="50"/>
      <c r="E146" s="51"/>
      <c r="F146" s="52" t="s">
        <v>5</v>
      </c>
      <c r="G146" s="53">
        <v>0</v>
      </c>
      <c r="H146" s="53">
        <v>0</v>
      </c>
      <c r="I146" s="56"/>
      <c r="J146" s="55"/>
      <c r="K146" s="55"/>
    </row>
    <row r="147" spans="1:11" x14ac:dyDescent="0.2">
      <c r="A147" s="98"/>
      <c r="B147" s="99"/>
      <c r="C147" s="49"/>
      <c r="D147" s="50"/>
      <c r="E147" s="51"/>
      <c r="F147" s="58" t="s">
        <v>4</v>
      </c>
      <c r="G147" s="53">
        <v>10.3</v>
      </c>
      <c r="H147" s="53">
        <v>10.3</v>
      </c>
      <c r="I147" s="56"/>
      <c r="J147" s="55"/>
      <c r="K147" s="55"/>
    </row>
    <row r="148" spans="1:11" x14ac:dyDescent="0.2">
      <c r="A148" s="98"/>
      <c r="B148" s="99"/>
      <c r="C148" s="59"/>
      <c r="D148" s="87"/>
      <c r="E148" s="60"/>
      <c r="F148" s="61" t="s">
        <v>3</v>
      </c>
      <c r="G148" s="62">
        <f>SUM(G145:G147)</f>
        <v>11.700000000000001</v>
      </c>
      <c r="H148" s="62">
        <f>SUM(H145:H147)</f>
        <v>11.700000000000001</v>
      </c>
      <c r="I148" s="63"/>
      <c r="J148" s="61"/>
      <c r="K148" s="61"/>
    </row>
    <row r="149" spans="1:11" x14ac:dyDescent="0.2">
      <c r="A149" s="46"/>
      <c r="B149" s="68" t="s">
        <v>2</v>
      </c>
      <c r="C149" s="68"/>
      <c r="D149" s="68"/>
      <c r="E149" s="68"/>
      <c r="F149" s="68"/>
      <c r="G149" s="69">
        <f>+G148</f>
        <v>11.700000000000001</v>
      </c>
      <c r="H149" s="69">
        <f>+H148</f>
        <v>11.700000000000001</v>
      </c>
      <c r="I149" s="70"/>
      <c r="J149" s="71"/>
      <c r="K149" s="71"/>
    </row>
    <row r="150" spans="1:11" x14ac:dyDescent="0.2">
      <c r="A150" s="81" t="s">
        <v>1</v>
      </c>
      <c r="B150" s="81"/>
      <c r="C150" s="81"/>
      <c r="D150" s="81"/>
      <c r="E150" s="81"/>
      <c r="F150" s="81"/>
      <c r="G150" s="82">
        <f>+G45+G107+G129+G143+G149</f>
        <v>11230.2</v>
      </c>
      <c r="H150" s="82">
        <f>+H45+H107+H129+H143+H149</f>
        <v>10764.699999999999</v>
      </c>
      <c r="I150" s="83"/>
      <c r="J150" s="83"/>
      <c r="K150" s="83"/>
    </row>
    <row r="151" spans="1:11" x14ac:dyDescent="0.2">
      <c r="C151" s="14" t="s">
        <v>0</v>
      </c>
    </row>
    <row r="152" spans="1:11" x14ac:dyDescent="0.2">
      <c r="C152" s="14" t="s">
        <v>239</v>
      </c>
    </row>
  </sheetData>
  <mergeCells count="122">
    <mergeCell ref="A14:K14"/>
    <mergeCell ref="A7:I7"/>
    <mergeCell ref="B16:K16"/>
    <mergeCell ref="C17:C19"/>
    <mergeCell ref="D17:D19"/>
    <mergeCell ref="E17:E19"/>
    <mergeCell ref="C21:C23"/>
    <mergeCell ref="D21:D23"/>
    <mergeCell ref="E21:E23"/>
    <mergeCell ref="A6:C6"/>
    <mergeCell ref="D6:F6"/>
    <mergeCell ref="A9:C9"/>
    <mergeCell ref="A13:K13"/>
    <mergeCell ref="A15:K15"/>
    <mergeCell ref="A10:A12"/>
    <mergeCell ref="B10:B12"/>
    <mergeCell ref="C10:C12"/>
    <mergeCell ref="D10:D12"/>
    <mergeCell ref="E10:E12"/>
    <mergeCell ref="F10:F12"/>
    <mergeCell ref="G10:G12"/>
    <mergeCell ref="H10:H12"/>
    <mergeCell ref="I10:K10"/>
    <mergeCell ref="I11:I12"/>
    <mergeCell ref="J11:K11"/>
    <mergeCell ref="C33:C35"/>
    <mergeCell ref="D33:D35"/>
    <mergeCell ref="E33:E35"/>
    <mergeCell ref="C37:C39"/>
    <mergeCell ref="D37:D39"/>
    <mergeCell ref="E37:E39"/>
    <mergeCell ref="C25:C27"/>
    <mergeCell ref="D25:D27"/>
    <mergeCell ref="E25:E27"/>
    <mergeCell ref="C29:C31"/>
    <mergeCell ref="D29:D31"/>
    <mergeCell ref="E29:E31"/>
    <mergeCell ref="C47:C49"/>
    <mergeCell ref="D47:D49"/>
    <mergeCell ref="E47:E49"/>
    <mergeCell ref="C51:C53"/>
    <mergeCell ref="D51:D53"/>
    <mergeCell ref="E51:E53"/>
    <mergeCell ref="C41:C43"/>
    <mergeCell ref="D41:D43"/>
    <mergeCell ref="E41:E43"/>
    <mergeCell ref="B45:F45"/>
    <mergeCell ref="B46:K46"/>
    <mergeCell ref="C63:C65"/>
    <mergeCell ref="D63:D65"/>
    <mergeCell ref="E63:E65"/>
    <mergeCell ref="C67:C69"/>
    <mergeCell ref="D67:D69"/>
    <mergeCell ref="E67:E69"/>
    <mergeCell ref="C55:C57"/>
    <mergeCell ref="D55:D57"/>
    <mergeCell ref="E55:E57"/>
    <mergeCell ref="C59:C61"/>
    <mergeCell ref="D59:D61"/>
    <mergeCell ref="E59:E61"/>
    <mergeCell ref="C79:C81"/>
    <mergeCell ref="D79:D81"/>
    <mergeCell ref="E79:E81"/>
    <mergeCell ref="C83:C85"/>
    <mergeCell ref="D83:D85"/>
    <mergeCell ref="E83:E85"/>
    <mergeCell ref="C71:C73"/>
    <mergeCell ref="D71:D73"/>
    <mergeCell ref="E71:E73"/>
    <mergeCell ref="C75:C77"/>
    <mergeCell ref="D75:D77"/>
    <mergeCell ref="E75:E77"/>
    <mergeCell ref="C95:C97"/>
    <mergeCell ref="D95:D97"/>
    <mergeCell ref="E95:E97"/>
    <mergeCell ref="C99:C101"/>
    <mergeCell ref="D99:D101"/>
    <mergeCell ref="E99:E101"/>
    <mergeCell ref="C87:C89"/>
    <mergeCell ref="D87:D89"/>
    <mergeCell ref="E87:E89"/>
    <mergeCell ref="C91:C93"/>
    <mergeCell ref="D91:D93"/>
    <mergeCell ref="E91:E93"/>
    <mergeCell ref="E109:E111"/>
    <mergeCell ref="C113:C115"/>
    <mergeCell ref="D113:D115"/>
    <mergeCell ref="E113:E115"/>
    <mergeCell ref="C103:C105"/>
    <mergeCell ref="D103:D105"/>
    <mergeCell ref="E103:E105"/>
    <mergeCell ref="B107:F107"/>
    <mergeCell ref="B108:K108"/>
    <mergeCell ref="C109:C111"/>
    <mergeCell ref="D109:D111"/>
    <mergeCell ref="B149:F149"/>
    <mergeCell ref="A150:F150"/>
    <mergeCell ref="C139:C141"/>
    <mergeCell ref="D139:D141"/>
    <mergeCell ref="E139:E141"/>
    <mergeCell ref="B143:F143"/>
    <mergeCell ref="B144:K144"/>
    <mergeCell ref="C131:C133"/>
    <mergeCell ref="D131:D133"/>
    <mergeCell ref="E131:E133"/>
    <mergeCell ref="C135:C137"/>
    <mergeCell ref="D135:D137"/>
    <mergeCell ref="E135:E137"/>
    <mergeCell ref="C145:C147"/>
    <mergeCell ref="D145:D147"/>
    <mergeCell ref="E145:E147"/>
    <mergeCell ref="C125:C127"/>
    <mergeCell ref="D125:D127"/>
    <mergeCell ref="E125:E127"/>
    <mergeCell ref="B129:F129"/>
    <mergeCell ref="B130:K130"/>
    <mergeCell ref="C117:C119"/>
    <mergeCell ref="D117:D119"/>
    <mergeCell ref="E117:E119"/>
    <mergeCell ref="C121:C123"/>
    <mergeCell ref="D121:D123"/>
    <mergeCell ref="E121:E123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1 programa</vt:lpstr>
      <vt:lpstr>2 programa</vt:lpstr>
      <vt:lpstr>3 programa</vt:lpstr>
      <vt:lpstr>4 programa</vt:lpstr>
      <vt:lpstr>5 programa</vt:lpstr>
      <vt:lpstr>6 programa</vt:lpstr>
      <vt:lpstr>7 programa</vt:lpstr>
      <vt:lpstr>8 programa</vt:lpstr>
      <vt:lpstr>9 programa</vt:lpstr>
      <vt:lpstr>10 programa</vt:lpstr>
      <vt:lpstr>'1 programa'!_Hlk161751588</vt:lpstr>
      <vt:lpstr>'1 programa'!_Hlk161751598</vt:lpstr>
      <vt:lpstr>'1 programa'!_Hlk161821698</vt:lpstr>
      <vt:lpstr>'2 programa'!_Hlk161920194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Gustaitė</dc:creator>
  <cp:lastModifiedBy>Ingrida Rumševičienė</cp:lastModifiedBy>
  <cp:lastPrinted>2025-02-27T08:57:40Z</cp:lastPrinted>
  <dcterms:created xsi:type="dcterms:W3CDTF">2023-11-28T11:57:13Z</dcterms:created>
  <dcterms:modified xsi:type="dcterms:W3CDTF">2025-03-03T08:01:10Z</dcterms:modified>
</cp:coreProperties>
</file>