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uskininkai-my.sharepoint.com/personal/ingrida_rumseviciene_druskininkai_lt/Documents/Darbalaukis/STRATEGINIS PLANAVIMAS/5 Metiniai veiklos planai/2024 (ruošiamas)/"/>
    </mc:Choice>
  </mc:AlternateContent>
  <xr:revisionPtr revIDLastSave="0" documentId="14_{BFDD4F62-E620-4895-856B-29BF00813C4A}" xr6:coauthVersionLast="47" xr6:coauthVersionMax="47" xr10:uidLastSave="{00000000-0000-0000-0000-000000000000}"/>
  <bookViews>
    <workbookView xWindow="390" yWindow="390" windowWidth="23970" windowHeight="15135" xr2:uid="{16DCBCC0-E3C5-410C-9C9F-82E1118AB1B2}"/>
  </bookViews>
  <sheets>
    <sheet name="1 programa" sheetId="2" r:id="rId1"/>
    <sheet name="2 programa" sheetId="3" r:id="rId2"/>
    <sheet name="3 programa" sheetId="4" r:id="rId3"/>
    <sheet name="4 programa" sheetId="5" r:id="rId4"/>
    <sheet name="5 programa" sheetId="6" r:id="rId5"/>
    <sheet name="6 programa" sheetId="7" r:id="rId6"/>
    <sheet name="7 programa" sheetId="8" r:id="rId7"/>
    <sheet name="8 programa" sheetId="9" r:id="rId8"/>
    <sheet name="9 programa" sheetId="10" r:id="rId9"/>
    <sheet name="10 programa" sheetId="11" r:id="rId10"/>
  </sheets>
  <definedNames>
    <definedName name="_Hlk161751588" localSheetId="0">'1 programa'!$A$50</definedName>
    <definedName name="_Hlk161751598" localSheetId="0">'1 programa'!$A$60</definedName>
    <definedName name="_Hlk161821698" localSheetId="0">'1 programa'!$A$100</definedName>
    <definedName name="_Hlk161920194" localSheetId="1">'2 programa'!$A$70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0" l="1"/>
  <c r="G109" i="10"/>
  <c r="G105" i="10"/>
  <c r="G101" i="10"/>
  <c r="G104" i="7"/>
  <c r="G122" i="7"/>
  <c r="G123" i="7" s="1"/>
  <c r="G99" i="7"/>
  <c r="G51" i="7"/>
  <c r="G47" i="7"/>
  <c r="G43" i="7"/>
  <c r="G39" i="7"/>
  <c r="G27" i="4"/>
  <c r="G89" i="3"/>
  <c r="G85" i="3"/>
  <c r="G81" i="3"/>
  <c r="G155" i="2"/>
  <c r="G39" i="3"/>
  <c r="G152" i="2"/>
  <c r="G108" i="2" l="1"/>
  <c r="G23" i="11"/>
  <c r="G19" i="11"/>
  <c r="G151" i="10"/>
  <c r="G152" i="10" s="1"/>
  <c r="G145" i="10"/>
  <c r="G141" i="10"/>
  <c r="G137" i="10"/>
  <c r="G131" i="10"/>
  <c r="G127" i="10"/>
  <c r="G123" i="10"/>
  <c r="G119" i="10"/>
  <c r="G132" i="10" s="1"/>
  <c r="G97" i="10"/>
  <c r="G93" i="10"/>
  <c r="G89" i="10"/>
  <c r="G85" i="10"/>
  <c r="G81" i="10"/>
  <c r="G77" i="10"/>
  <c r="G73" i="10"/>
  <c r="G69" i="10"/>
  <c r="G65" i="10"/>
  <c r="G61" i="10"/>
  <c r="G57" i="10"/>
  <c r="G53" i="10"/>
  <c r="G49" i="10"/>
  <c r="G114" i="10" s="1"/>
  <c r="G43" i="10"/>
  <c r="G39" i="10"/>
  <c r="G35" i="10"/>
  <c r="G31" i="10"/>
  <c r="G27" i="10"/>
  <c r="G23" i="10"/>
  <c r="G19" i="10"/>
  <c r="G39" i="9"/>
  <c r="G40" i="9" s="1"/>
  <c r="G33" i="9"/>
  <c r="G34" i="9" s="1"/>
  <c r="G27" i="9"/>
  <c r="G23" i="9"/>
  <c r="G19" i="9"/>
  <c r="G59" i="8"/>
  <c r="G55" i="8"/>
  <c r="G51" i="8"/>
  <c r="G45" i="8"/>
  <c r="G41" i="8"/>
  <c r="G37" i="8"/>
  <c r="G33" i="8"/>
  <c r="G27" i="8"/>
  <c r="G23" i="8"/>
  <c r="G19" i="8"/>
  <c r="G139" i="7"/>
  <c r="G140" i="7" s="1"/>
  <c r="G133" i="7"/>
  <c r="G128" i="7"/>
  <c r="G134" i="7" s="1"/>
  <c r="G115" i="7"/>
  <c r="G111" i="7"/>
  <c r="G94" i="7"/>
  <c r="G105" i="7" s="1"/>
  <c r="G87" i="7"/>
  <c r="G88" i="7" s="1"/>
  <c r="G80" i="7"/>
  <c r="G81" i="7" s="1"/>
  <c r="G73" i="7"/>
  <c r="G69" i="7"/>
  <c r="G63" i="7"/>
  <c r="G64" i="7" s="1"/>
  <c r="G57" i="7"/>
  <c r="G58" i="7" s="1"/>
  <c r="G35" i="7"/>
  <c r="G31" i="7"/>
  <c r="G27" i="7"/>
  <c r="G23" i="7"/>
  <c r="G19" i="7"/>
  <c r="G49" i="6"/>
  <c r="G45" i="6"/>
  <c r="G41" i="6"/>
  <c r="G36" i="6"/>
  <c r="G30" i="6"/>
  <c r="G31" i="6" s="1"/>
  <c r="G23" i="6"/>
  <c r="G19" i="6"/>
  <c r="G25" i="5"/>
  <c r="G26" i="5" s="1"/>
  <c r="G19" i="5"/>
  <c r="G20" i="5" s="1"/>
  <c r="G108" i="4"/>
  <c r="G104" i="4"/>
  <c r="G98" i="4"/>
  <c r="G93" i="4"/>
  <c r="G89" i="4"/>
  <c r="G83" i="4"/>
  <c r="G84" i="4" s="1"/>
  <c r="G76" i="4"/>
  <c r="G72" i="4"/>
  <c r="G65" i="4"/>
  <c r="G61" i="4"/>
  <c r="G57" i="4"/>
  <c r="G51" i="4"/>
  <c r="G47" i="4"/>
  <c r="G41" i="4"/>
  <c r="G37" i="4"/>
  <c r="G31" i="4"/>
  <c r="G23" i="4"/>
  <c r="G19" i="4"/>
  <c r="G28" i="8" l="1"/>
  <c r="G24" i="11"/>
  <c r="G25" i="11" s="1"/>
  <c r="G28" i="9"/>
  <c r="G116" i="7"/>
  <c r="G52" i="7"/>
  <c r="G50" i="6"/>
  <c r="G24" i="6"/>
  <c r="G42" i="4"/>
  <c r="G99" i="4"/>
  <c r="G77" i="4"/>
  <c r="G52" i="4"/>
  <c r="G46" i="8"/>
  <c r="G146" i="10"/>
  <c r="G44" i="10"/>
  <c r="G41" i="9"/>
  <c r="G74" i="7"/>
  <c r="G60" i="8"/>
  <c r="G51" i="6"/>
  <c r="G27" i="5"/>
  <c r="G109" i="4"/>
  <c r="G32" i="4"/>
  <c r="G66" i="4"/>
  <c r="G105" i="3"/>
  <c r="G101" i="3"/>
  <c r="G95" i="3"/>
  <c r="G96" i="3" s="1"/>
  <c r="G77" i="3"/>
  <c r="G73" i="3"/>
  <c r="G69" i="3"/>
  <c r="G65" i="3"/>
  <c r="G61" i="3"/>
  <c r="G57" i="3"/>
  <c r="G53" i="3"/>
  <c r="G49" i="3"/>
  <c r="G45" i="3"/>
  <c r="G40" i="3"/>
  <c r="G33" i="3"/>
  <c r="G34" i="3" s="1"/>
  <c r="G27" i="3"/>
  <c r="G23" i="3"/>
  <c r="G19" i="3"/>
  <c r="G191" i="2"/>
  <c r="G186" i="2"/>
  <c r="G182" i="2"/>
  <c r="G178" i="2"/>
  <c r="G174" i="2"/>
  <c r="G168" i="2"/>
  <c r="G169" i="2" s="1"/>
  <c r="G162" i="2"/>
  <c r="G158" i="2"/>
  <c r="G148" i="2"/>
  <c r="G144" i="2"/>
  <c r="G140" i="2"/>
  <c r="G136" i="2"/>
  <c r="G132" i="2"/>
  <c r="G128" i="2"/>
  <c r="G124" i="2"/>
  <c r="G120" i="2"/>
  <c r="G116" i="2"/>
  <c r="G112" i="2"/>
  <c r="G103" i="2"/>
  <c r="G99" i="2"/>
  <c r="G95" i="2"/>
  <c r="G91" i="2"/>
  <c r="G87" i="2"/>
  <c r="G83" i="2"/>
  <c r="G79" i="2"/>
  <c r="G75" i="2"/>
  <c r="G71" i="2"/>
  <c r="G67" i="2"/>
  <c r="G63" i="2"/>
  <c r="G59" i="2"/>
  <c r="G53" i="2"/>
  <c r="G49" i="2"/>
  <c r="G45" i="2"/>
  <c r="G39" i="2"/>
  <c r="G35" i="2"/>
  <c r="G31" i="2"/>
  <c r="G27" i="2"/>
  <c r="G23" i="2"/>
  <c r="G19" i="2"/>
  <c r="G153" i="10" l="1"/>
  <c r="G110" i="4"/>
  <c r="G61" i="8"/>
  <c r="G141" i="7"/>
  <c r="G192" i="2"/>
  <c r="G90" i="3"/>
  <c r="G28" i="3"/>
  <c r="G106" i="3"/>
  <c r="G54" i="2"/>
  <c r="G163" i="2"/>
  <c r="G153" i="2"/>
  <c r="G107" i="3" l="1"/>
  <c r="G193" i="2"/>
</calcChain>
</file>

<file path=xl/sharedStrings.xml><?xml version="1.0" encoding="utf-8"?>
<sst xmlns="http://schemas.openxmlformats.org/spreadsheetml/2006/main" count="1698" uniqueCount="502">
  <si>
    <t>* N - nauja priemonė, T - Tęstinė priemonė, I - investicijų projektas.</t>
  </si>
  <si>
    <t>Iš viso programai:</t>
  </si>
  <si>
    <t>Iš viso uždaviniui:</t>
  </si>
  <si>
    <t>Iš viso:</t>
  </si>
  <si>
    <t>ES</t>
  </si>
  <si>
    <t>VB</t>
  </si>
  <si>
    <t>SB</t>
  </si>
  <si>
    <t>01 Savivaldybės veiklos programa</t>
  </si>
  <si>
    <t>planas</t>
  </si>
  <si>
    <t>Pavadinimas</t>
  </si>
  <si>
    <t>Finansavimo šaltinis</t>
  </si>
  <si>
    <t>Priemonės požymis*</t>
  </si>
  <si>
    <t>Priemonės kodas</t>
  </si>
  <si>
    <t>Uždavinio kodas</t>
  </si>
  <si>
    <t>tūkst. Eur</t>
  </si>
  <si>
    <t>1 priedas</t>
  </si>
  <si>
    <t>Priemonės/Veiklos rezultato produkto kriterijus</t>
  </si>
  <si>
    <t>Kriterijaus pavadinimas, matavimo vnt.</t>
  </si>
  <si>
    <t>Priemonės vykdytojas (padalinys)</t>
  </si>
  <si>
    <t xml:space="preserve">Druskininkų savivaldybės administracijos </t>
  </si>
  <si>
    <t>Savivaldybės strateginio plėtros plano strateginis tikslas 2.2. Pažangus viešasis valdymas ir iniciatyvi bendruomenė</t>
  </si>
  <si>
    <t>Uždavinys Efektyvinti savivaldybės valdymą ir stiprinti administracinius gebėjimus</t>
  </si>
  <si>
    <t>Priemonė: Savivaldos institucijų veiklos vykdymas</t>
  </si>
  <si>
    <t>Įgyvendintų savivaldybės tarybos sprendimų dalis procentais, proc.</t>
  </si>
  <si>
    <t>100 </t>
  </si>
  <si>
    <t>Priemonė: Savivaldybės kontrolės ir audito tarnybos veiklos vykdymas</t>
  </si>
  <si>
    <t>Atliktų auditų skaičius, skč.</t>
  </si>
  <si>
    <t> 3</t>
  </si>
  <si>
    <t>Parengtų audito išvadų skaičius, skč.</t>
  </si>
  <si>
    <t> 5</t>
  </si>
  <si>
    <t>Priemonė: Savivaldybės administracijos veiklos vykdymas</t>
  </si>
  <si>
    <t>Organizuota Druskininkų savivaldybės administracijos skyrių veikla, vnt.</t>
  </si>
  <si>
    <t>Gautų prašymų, kreipimųsi iš fizinių ir juridinių asmenų skaičius, gyventojams suteiktų administracinių paslaugų skaičius, vnt.</t>
  </si>
  <si>
    <t>15000 </t>
  </si>
  <si>
    <t>Priemonė: VIPA dotacijos gražinimas</t>
  </si>
  <si>
    <t>Grąžintų VIPA dotacijų skaičius, vnt.</t>
  </si>
  <si>
    <t>14 </t>
  </si>
  <si>
    <t>Priemonė: Savivaldybei nuosavybės teise priklausančio turto valdymas</t>
  </si>
  <si>
    <t>Savivaldybės naudojamų objektų plotas, Tūkst. kv. m.</t>
  </si>
  <si>
    <t>Savivaldybės nenaudojamų objektų plotas, Tūkst. kv. m.</t>
  </si>
  <si>
    <t>Priemonė: Druskininkų savivaldybės mero rezervo tvarkymas</t>
  </si>
  <si>
    <t>Priemonė: Paslaugų teikimo ir asmenų aptarnavimo kokybės gerinimas Druskininkų savivaldybėje</t>
  </si>
  <si>
    <t> 0</t>
  </si>
  <si>
    <t>Paskaičiuotas asmenų ir ūkio subjektų atsakymo į pasirinktų paslaugų grupių prašymus pateikimo terminas, atliktas paskaičiavimas</t>
  </si>
  <si>
    <t>Sutrumpėjęs atsakymo į asmenų ir ūkio subjektų pasirinktų paslaugų grupių prašymus pateikimo terminas, d.d.</t>
  </si>
  <si>
    <t>Priemonė: Druskininkų savivaldybės korupcijos prevencijos veiksmų planas</t>
  </si>
  <si>
    <t>Vykdomas korupcijos prevencijos veiksmų planas, vnt.</t>
  </si>
  <si>
    <t>1 </t>
  </si>
  <si>
    <t>Uždavinys Užtikrinti efektyvų valstybinių (perduotų savivaldybėms) funkcijų vykdymą</t>
  </si>
  <si>
    <t>Priemonė: Gyventojų registro tvarkymas ir duomenų valstybės registrams teikimas</t>
  </si>
  <si>
    <t>Tvarkomų registrų skaičius, vnt.</t>
  </si>
  <si>
    <t>2 </t>
  </si>
  <si>
    <t>Priemonė: Duomenų į Suteiktos valstybės pagalbos ir nereikšmingos pagalbos registrą teikimas</t>
  </si>
  <si>
    <t>Pateiktos informacijos teisės aktų nustatytais atvejais dalis, proc.</t>
  </si>
  <si>
    <t> 100</t>
  </si>
  <si>
    <t>Priemonė: Savivaldybei priskirtų archyvinių dokumentų tvarkymas</t>
  </si>
  <si>
    <t>Bendras Likviduotų įmonių saugomų dokumentų skaičius, Tm</t>
  </si>
  <si>
    <t>Priemonė: Akredituotos vaikų dienos socialinės priežiūros paslaugos administravimas</t>
  </si>
  <si>
    <t>Koordinuoti savivaldybės teritorijoje veikiantys akredituoti vaikų dienos centrai, vnt.</t>
  </si>
  <si>
    <t> 6</t>
  </si>
  <si>
    <t>Priemonė: Valstybinės kalbos vartojimo ir taisyklingumo kontrolė</t>
  </si>
  <si>
    <t>Atliktų valstybinės kalbos vartojimo ir taisyklingumo kontrolės patikrinimų skaičius, vnt.</t>
  </si>
  <si>
    <t>Priemonė: Civilinės būklės aktų registravimas</t>
  </si>
  <si>
    <t>Civilinės būklės aktų įrašų skaičius, vnt.</t>
  </si>
  <si>
    <t>Priemonė: Gyvenamos vietos deklaravimo duomenų ir gyvenamosios vietos neturinčių asmenų apskaitos duomenų tvarkymas</t>
  </si>
  <si>
    <t>Administruotų gyvenamosios vietos deklaracijų skaičius, vnt.</t>
  </si>
  <si>
    <t>Priemonė: Savivaldybei priskirtos valstybinės žemės ir kito valstybės turto valdymas, naudojimas ir disponavimas juo patikėjimo teise</t>
  </si>
  <si>
    <t>Valstybinės žemės sklypų, disponuojamų patikėjimo teise, skaičius, vnt.</t>
  </si>
  <si>
    <t>Valstybinės žemės sklypų, perimtų disponuoti patikėjimo teise, skaičius per metus, vnt.</t>
  </si>
  <si>
    <t> 22</t>
  </si>
  <si>
    <t>Priemonė: Valstybės garantuojamos pirminės teisinės pagalbos teikimas</t>
  </si>
  <si>
    <t>Asmenų, kuriems suteiktos pirminės pagalbos konsultacijos, skaičius, vnt.</t>
  </si>
  <si>
    <t> 200</t>
  </si>
  <si>
    <t>Priemonė: Dalyvavimas rengiant ir vykdant mobilizaciją, demobilizaciją, priimančios šalies paramą</t>
  </si>
  <si>
    <t>Parengtas / tikslintas mobilizacijos planas, vnt.</t>
  </si>
  <si>
    <t>Priemonė: Civilinė sauga</t>
  </si>
  <si>
    <t>Įgyvendintų per numatytą laikotarpį Druskininkų savivaldybės ekstremaliųjų situacijų prevencijos priemonių plano priemonių skaičius, proc.</t>
  </si>
  <si>
    <t>Priemonė: Žemės ūkio funkcijų vykdymas</t>
  </si>
  <si>
    <t>Aptarnautų asmenų skaičius pagal žemės ūkio funkcijas, vnt.</t>
  </si>
  <si>
    <t>Priemonė: Neformaliojo vaikų švietimo programų administravimas</t>
  </si>
  <si>
    <t>Neformaliojo vaikų švietimo paslaugų teikėjų skaičius, vnt.</t>
  </si>
  <si>
    <t>Priemonė: Socialinių išmokų ir kompensacijų skaičiavimo ir mokėjimo administravimas</t>
  </si>
  <si>
    <t>Socialinių išmokų ir kompensacijų skaičiavimo ir mokėjimo administravimas, funkcija.</t>
  </si>
  <si>
    <t>Priemonė: Būsto nuomos mokesčio dalies kompensavimo mokėjimo administravimas</t>
  </si>
  <si>
    <t>Būsto nuomos mokesčio dalies kompensavimo mokėjimo administravimas, funkcija</t>
  </si>
  <si>
    <t> 1</t>
  </si>
  <si>
    <t>Priemonė: Socialinių paslaugų administravimas</t>
  </si>
  <si>
    <t>Socialinių paslaugų administravimas, funkcija.</t>
  </si>
  <si>
    <t>Priemonė: Socialinės paramos mokiniams administravimas</t>
  </si>
  <si>
    <t>Socialinės paramos mokiniams administravimas, funkcija.</t>
  </si>
  <si>
    <t>Priemonė: Jaunimo teisių apsauga</t>
  </si>
  <si>
    <t>Priemonė: Neveiksnių asmenų būklės peržiūrėjimo užtikrinimas</t>
  </si>
  <si>
    <t>Peržiūrėtų teismo sprendimų dalis nuo priimtų sprendimų, proc.</t>
  </si>
  <si>
    <t>Priemonė: Savivaldybėms priskirtų geodezijos ir kartografijos darbų organizavimas ir vykdymas</t>
  </si>
  <si>
    <t>Suderintų ir į SEDR įkeltų topografinių nuotraukų skaičius, vnt.</t>
  </si>
  <si>
    <t> 600</t>
  </si>
  <si>
    <t>Priemonė: Teikiamų paslaugų vaikams nuo gimimo iki 18 metų ir vaiko atstovams koordinavimas</t>
  </si>
  <si>
    <t>Priimtų sprendimų dėl minimalios priežiūros priemonių ir koordinuota teikiamų švietimo pagalbos, socialinių ir sveikatos priežiūros skyrimo, vnt.</t>
  </si>
  <si>
    <t> 4</t>
  </si>
  <si>
    <t>Priemonė: Asmeninės pagalbos teikimo administravimas</t>
  </si>
  <si>
    <t>Asmeninės pagalbos teikimo administravimas, funkcija</t>
  </si>
  <si>
    <t>Priemonė: Akredituotos socialinės reabilitacijos neįgaliesiems bendruomenėje administravimas</t>
  </si>
  <si>
    <t>Akredituotos socialinės reabilitacijos  neįgaliesiems bendruomenėje  administravimas, funkcija.</t>
  </si>
  <si>
    <t>Uždavinys Efektyviai valdyti paskolas ir kitas grąžintinas lėšas</t>
  </si>
  <si>
    <t>Grąžinta paskolų, tūkst. Eur.</t>
  </si>
  <si>
    <t>Priemonė: Palūkanos už paskolas</t>
  </si>
  <si>
    <t>Sumokėtos palūkanos už paskolas, tūkst. Eur.</t>
  </si>
  <si>
    <t>Uždavinys Didinti visuomenės įtraukimą į savivaldybės veiklą ir sprendimų priėmimą</t>
  </si>
  <si>
    <t>Priemonė: Druskininkų savivaldybės ryšių su visuomene ir įvaizdžio gerinimo programa</t>
  </si>
  <si>
    <t>Viešinimo šaltinių skaičius, vnt.</t>
  </si>
  <si>
    <t>Uždavinys Gerinti viešųjų ir administracinių paslaugų kokybę ir didinti jų prieinamumą</t>
  </si>
  <si>
    <t>Priemonė: Bendradarbiavimas su tarptautiniais partneriais ir dalyvavimas asociacijų veikloje</t>
  </si>
  <si>
    <t>Asociacijų, kurių nariais yra Savivaldybė, skaičius, vnt.</t>
  </si>
  <si>
    <t>Tęsiamas ir pradedamas naujas bendradarbiavimas su miestais partneriais, vnt.</t>
  </si>
  <si>
    <t> Alytaus regiono plėtros tarybos kolegijos ir visuotinio susirinkimo posėdžių skaičius, vnt.</t>
  </si>
  <si>
    <t> 15</t>
  </si>
  <si>
    <t>Priemonė: Druskininkų savivaldybės administracinės naštos mažinimo priemonių plano vykdymas</t>
  </si>
  <si>
    <t>Parengta administracinės naštos mažinimo priemonių plano vykdymo ataskaita, vnt.</t>
  </si>
  <si>
    <t> 2</t>
  </si>
  <si>
    <t>Priemonė: Druskininkų savivaldybės lygių galimybių ir moterų ir vyrų lygių galimybių užtikrinimo priemonių plano vykdymas</t>
  </si>
  <si>
    <t>Įvykdytos lygių galimybių ir moterų ir vyrų lygių galimybių užtikrinimo priemonės, vnt.</t>
  </si>
  <si>
    <t>Priemonė: Plėtoti administracinių paslaugų perkėlimo į elektroninę erdvę procesą, siekti administracinių paslaugų interaktyvumo, didinti elektroninių paslaugų prieinamumą ir kokybę</t>
  </si>
  <si>
    <t>Atnaujinti administracinių paslaugų teikimo aprašymai ir prašymų formos, vnt.</t>
  </si>
  <si>
    <t>148 </t>
  </si>
  <si>
    <t>Atlikta klientų pasitenkinimo teikiamomis paslaugomis ir aptarnavimo kokybe apklausa, vnt.</t>
  </si>
  <si>
    <t>Priemonė: Projektas „Tvarios ekonominės sistemos plėtojimas turistiniuose miestuose diversifikuojant verslo šakas ir keliant viešųjų paslaugų kokybę“</t>
  </si>
  <si>
    <t>Gerosios patirties pasidalijimo vizitai į Šiaurės šalis, vnt.</t>
  </si>
  <si>
    <t>T</t>
  </si>
  <si>
    <t>Savivaldybės kontrolės ir audito tarnyba</t>
  </si>
  <si>
    <t>DSA</t>
  </si>
  <si>
    <t>Turto ir žemės valdymo skyrius</t>
  </si>
  <si>
    <t>Finansų ir apskaitos skyrius</t>
  </si>
  <si>
    <t>Dokumentų ir informacijos skyrius</t>
  </si>
  <si>
    <t>Specialistas, atsakingas už korupcijai atsparios aplinkos kūrimą Savivaldybės administracijoje</t>
  </si>
  <si>
    <t>Teisės ir civilinės metrikacijos skyrius / Dokumentų ir informacijos skyrius</t>
  </si>
  <si>
    <t>Teisės ir civilinės metrikacijos skyrius</t>
  </si>
  <si>
    <t>Socialinės paramos skyrius</t>
  </si>
  <si>
    <t>Turizmo, komunikacijos ir kultūros skyrius</t>
  </si>
  <si>
    <t>Savivaldybės administracijos patarėjas - parengties pareigūnas</t>
  </si>
  <si>
    <t>Ūkio ir turto valdymo skyrius</t>
  </si>
  <si>
    <t>Švietimo skyrius</t>
  </si>
  <si>
    <t>Vyriausioji specialistė - Jaunimo reikalų koordinatorė</t>
  </si>
  <si>
    <t>Architektūros ir urbanistikos skyrius</t>
  </si>
  <si>
    <t>Vyriausioji specialistė – tarpinstitucinio bendradarbiavimo koordinatorė</t>
  </si>
  <si>
    <t>Dokumentų ir informacijos skyrius / Turizmo, komunikacijos ir kultūros skyrius</t>
  </si>
  <si>
    <t>N</t>
  </si>
  <si>
    <t>Investicijų ir projektų valdymo skyrius/Dokumentų ir informacijos skyrius</t>
  </si>
  <si>
    <t>Centralizuoto vidaus audito skyrius</t>
  </si>
  <si>
    <t>Dokumentų ir informacijos skyrius / Turizmo, komunikacijos ir kultūros skyrius/ Investicijų ir projektų valdymo skyrius</t>
  </si>
  <si>
    <t>Kt</t>
  </si>
  <si>
    <t>Savivaldybės strateginio plėtros plano strateginis tikslas 1.2. Išskirtinių kultūros, turizmo ir sporto paslaugų pasiūla</t>
  </si>
  <si>
    <t>02 Turizmo, kultūros ir sporto plėtros programa</t>
  </si>
  <si>
    <t>Uždavinys Vystyti išskirtinę, įtraukią ir kokybišką kultūrą</t>
  </si>
  <si>
    <t>Priemonė: Druskininkų savivaldybės kultūros srities projektai</t>
  </si>
  <si>
    <t>Finansuotų kultūros srities projektų skaičius, vnt.</t>
  </si>
  <si>
    <t>Priemonė: Kultūros paveldo objektų rėmimas</t>
  </si>
  <si>
    <t>Finansuotų kultūros paveldo objektų skaičius, vnt.</t>
  </si>
  <si>
    <t>Priemonė: Kultūros paveldo vertybių tvarkymas, jų žinomumo didinimas ir lankomumo skatinimas</t>
  </si>
  <si>
    <t>Nekilnojamųjų kultūros paveldo vertybių skaičius, vnt.</t>
  </si>
  <si>
    <t>130 </t>
  </si>
  <si>
    <t>Uždavinys Skatinti darnų ir tvarų turizmą, vystant inovatyvią turizmo rinkodarą</t>
  </si>
  <si>
    <t> 8</t>
  </si>
  <si>
    <t>Uždavinys Kompleksiškai sutvarkyti kultūros paveldo objektus ir kultūros paskirties infrastruktūrą bei viešąsias erdves</t>
  </si>
  <si>
    <t>Rangos darbai, proc.</t>
  </si>
  <si>
    <t>Projekto įgyvendinimas, proc.</t>
  </si>
  <si>
    <t>Priemonė: Leipalingio dvaro 114-os patalpos sieninės tapybos restauravimas</t>
  </si>
  <si>
    <t>Priemonė: Skulptūrų Vilniaus alėjoje idėjos konkursas ir skulptūrų įrengimas</t>
  </si>
  <si>
    <t>Suorganizuotas skulptūrų Vilniaus alėjoje idėjos konkursas, vnt.</t>
  </si>
  <si>
    <t>Priemonė: M. K. Čiurlionio paminklo skvero rekonstravimas</t>
  </si>
  <si>
    <t>0 </t>
  </si>
  <si>
    <t>Priemonė: Viešosios erdvės sutvarkymas, pritaikant Druskininkų kultūros ir kongresų rūmus lankymui</t>
  </si>
  <si>
    <t>Priemonė: „Saulės tako“ pritaikymas turistų lankymui</t>
  </si>
  <si>
    <t>Priemonė: Meninių suoliukų įžymiems žmonėms atminti Druskininkuose sukūrimas ir įrengimas</t>
  </si>
  <si>
    <t>Uždavinys Plėtoti sveikatinimui ir poilsiui pritaikytą infrastruktūrą</t>
  </si>
  <si>
    <t>Priemonė: Vientiso pėsčiųjų ir dviračių takų tinklo kūrimas. Žvaigždžių orbita</t>
  </si>
  <si>
    <t>Uždavinys Vystyti aktyvaus poilsio ir sporto infrastruktūrą</t>
  </si>
  <si>
    <t>Priemonė: Modernizuoti ir plėsti sporto infrastruktūrą Savivaldybėje</t>
  </si>
  <si>
    <t>Priemonė: Aktyvaus poilsio šeimoms erdvės sukūrimas tarp Druskininkų Turizmo ir verslo informacijos centro ir Baravykų g. (Šeimų parkas)</t>
  </si>
  <si>
    <t>DSA**, Dokumentų ir informacijos skyrius</t>
  </si>
  <si>
    <t>**-Druskininkų savivaldybės administracija</t>
  </si>
  <si>
    <t>Architektūros ir urbanistikos skyrius/ Turizmo, kultūros ir komunikacijos skyrius</t>
  </si>
  <si>
    <t>Investicijų ir projektų valdymo skyrius</t>
  </si>
  <si>
    <t>I</t>
  </si>
  <si>
    <t>Ūkio skyrius, Architektūros ir urbanistikos skyrius, Investicijų ir projektų valdymo skyrius</t>
  </si>
  <si>
    <t>Ūkio skyrius, Architektūros ir urbanistikos skyrius</t>
  </si>
  <si>
    <t>Savivaldybės strateginio plėtros plano strateginis tikslas 1.1. Aukšta viešųjų paslaugų kokybė ir prieinamumas</t>
  </si>
  <si>
    <t>03 Bendruomenės aktyvinimo ir verslo plėtros programa</t>
  </si>
  <si>
    <t>Uždavinys Pritraukti aukštos kvalifikacijos specialistus ir jų šeimas gyventi ir dirbti</t>
  </si>
  <si>
    <t>Priemonė: Druskininkiečio kortelės įdiegimas</t>
  </si>
  <si>
    <t>Priemonė: Skatinti gabius ir talentingus Savivaldybės mokinius, mokytojus, kultūros srities atstovus, pasiekusius ypatingai aukštus rezultatus tarptautinės, nacionalinės reikšmės kultūros, mokslo, meno ar sporto srityse</t>
  </si>
  <si>
    <t>Priemonė: Projektas „Savivaldybės paslaugų skaitmenizavimas siekiant klimato kaitos mažinimo"</t>
  </si>
  <si>
    <t>Surengti seminarai personalui, vnt.</t>
  </si>
  <si>
    <t>Parengti mokymo modeliai, vnt.</t>
  </si>
  <si>
    <t>Uždavinys Skatinti aktualios profesijos įgijimą ir investuoti į profesinį visų sričių darbuotojų tobulėjimą</t>
  </si>
  <si>
    <t>Priemonė: Studentų rėmimo programa</t>
  </si>
  <si>
    <t>Priemonė: Lyderystės ir vadovavimo stiprinimo Druskininkų savivaldybės švietimo įstaigose programa</t>
  </si>
  <si>
    <t>Uždavinys Gerinti verslo vystymo sąlygas</t>
  </si>
  <si>
    <t>Priemonė: Interneto ryšio prieigos taškų plėtra Druskininkų savivaldybėje</t>
  </si>
  <si>
    <t>Priemonė: Administracinės naštos verslui mažinimas bei procedūrų paprastinimas prekybos (paslaugų teikimo) viešosiose vietose ir reklamos srityse</t>
  </si>
  <si>
    <t>Išlaikomas administracinė naštos vienam ūkio subjektui prekybos (paslaugų teikimo) viešosiose vietose srityje lygis, pasiektas 2021 metais, Eur</t>
  </si>
  <si>
    <t> 16</t>
  </si>
  <si>
    <t>Išlaikomas prekybos (paslaugų teikimo) leidimo išdavimo terminas nuo visų dokumentų, reikalingų leidimui išduoti, gavimo Savivaldybės administracijoje dienos, pasiektas 2021 metais, d.d.</t>
  </si>
  <si>
    <t> Išlaikomas reklamos leidimo išdavimo terminas, pasiektas 2021 metais, d.d.</t>
  </si>
  <si>
    <t> 9</t>
  </si>
  <si>
    <t>Uždavinys Tobulinti ir plėtoti investicinę aplinką verslui</t>
  </si>
  <si>
    <t>Priemonė: Nenaudojamų savivaldybės pastatų ir komercinių sklypų pritaikymas verslui</t>
  </si>
  <si>
    <t>50 </t>
  </si>
  <si>
    <t>Priemonė: Verslo ir kūrybinių industrijų bendradarbystės erdvių kūrimas</t>
  </si>
  <si>
    <t>Uždavinys Skatinti bendruomenės verslumą</t>
  </si>
  <si>
    <t>Priemonė: Smulkiojo ir vidutinio verslo rėmimas</t>
  </si>
  <si>
    <t>Subjektų, gavusių paramą smulkiajam ir vidutiniam verslui, vnt.</t>
  </si>
  <si>
    <t>Priemonė: Žemės ūkio rėmimo programa</t>
  </si>
  <si>
    <t>Suteikta parama žemės ūkio veiklos subjektams, vnt.</t>
  </si>
  <si>
    <t>Uždavinys Skatinti vietinio užimtumo iniciatyvas</t>
  </si>
  <si>
    <t>Priemonė: Savivaldybės patvirtintos užimtumo programos įgyvendinimas</t>
  </si>
  <si>
    <t>Įdarbinta darbo ieškančių asmenų, vnt.</t>
  </si>
  <si>
    <t>Uždavinys Skatinti pažangų kaimo ir miesto bendruomenių ir jų aplinkos vystymąsi</t>
  </si>
  <si>
    <t>Priemonė: Kaimo bendruomenių rėmimas</t>
  </si>
  <si>
    <t>Suteikta parama kaimo bendruomenėms, vnt.</t>
  </si>
  <si>
    <t>Priemonė: Stiprinti bendruomeninę veiklą savivaldybėje</t>
  </si>
  <si>
    <t>Suteikta parama bendruomenėms, vnt.</t>
  </si>
  <si>
    <t>Priemonė: Projektas „Pabėgėlių iš Ukrainos priėmimas ir ankstyva integracija“</t>
  </si>
  <si>
    <t>Uždavinys Stiprinti nevyriausybinių organizacijų veiklą ir skatinti savanorystę</t>
  </si>
  <si>
    <t>Priemonė: Skatinti nevyriausybinių organizacijų plėtrą savivaldybėje</t>
  </si>
  <si>
    <t>NVO ir bendruomeninių iniciatyvų skaičius, vnt.</t>
  </si>
  <si>
    <t>110 </t>
  </si>
  <si>
    <t>Priemonė: Savanoriškos tarnybos programa</t>
  </si>
  <si>
    <t>Savanorių skaičius, vnt.</t>
  </si>
  <si>
    <t xml:space="preserve">Dokumentų ir informacijos skyrius </t>
  </si>
  <si>
    <t>Ūkio skyrius</t>
  </si>
  <si>
    <t>Ūkio skyrius, Socialinės paramos skyrius</t>
  </si>
  <si>
    <t>Socialinės paramos skyrius, jaunimo reikalų koordinatorius.</t>
  </si>
  <si>
    <t>Savivaldybės strateginio plėtros plano strateginis tikslas 2.1. Moderni, ekologiška ir tvari viešoji infrastruktūra</t>
  </si>
  <si>
    <t>04 Urbanistinės plėtros programa</t>
  </si>
  <si>
    <t>Uždavinys Rengti valstybinės žemės planavimo dokumentus</t>
  </si>
  <si>
    <t>Priemonė: Žemės sklypų kadastriniai matavimai, topografinių geodezinių planų rengimas</t>
  </si>
  <si>
    <t>Uždavinys Įgyvendinti savivaldybės teritorijos bendrojo plano sprendinius</t>
  </si>
  <si>
    <t>Priemonė: Druskininkų savivaldybės teritorijų planavimo dokumentų rengimas, siekiant subalansuotos urbanistinės ir kurorto paslaugų plėtros</t>
  </si>
  <si>
    <t>Parengti teritorijų planavimo dokumentai, vnt.</t>
  </si>
  <si>
    <t>05 Aplinkos apsaugos programa</t>
  </si>
  <si>
    <t>Uždavinys Tobulinti ir vystyti tvarią ir inovatyvią atliekų tvarkymo infrastruktūrą</t>
  </si>
  <si>
    <t>Priemonė: Komunalinių atliekų (įskaitant stambiagabarites) surinkimas ir pervežimas</t>
  </si>
  <si>
    <t>Sutvarkomų komunalinių atliekų kiekis, tūkst. t.</t>
  </si>
  <si>
    <t>Sutvarkomų stambiagabaričių atliekų kiekis, tūkst. t.</t>
  </si>
  <si>
    <t>Priemonė: Žaliųjų atliekų tvarkymas Druskininkų mieste</t>
  </si>
  <si>
    <t>Sutvarkytų žaliųjų atliekų kiekis, t.</t>
  </si>
  <si>
    <t>Uždavinys Didinti moksleivių, gyventojų, bendruomenių ir verslo ekologinį sąmoningumą ir skatinti tvarų vartojimą</t>
  </si>
  <si>
    <t>Priemonė: Aplinkosauginio švietimo priemonių vykdymas</t>
  </si>
  <si>
    <t>Dalyvių skaičius, vnt.</t>
  </si>
  <si>
    <t> 300</t>
  </si>
  <si>
    <t>Uždavinys Puoselėti aplinkos išteklius, užtikrinti tvarią ir kokybišką gyvenamąją aplinką</t>
  </si>
  <si>
    <t>Priemonė: Savivaldybės aplinkos apsaugos rėmimo specialioji programa (SAARP)</t>
  </si>
  <si>
    <t>Įgyvendinta Savivaldybės aplinkos apsaugos rėmimo specialioji programa, vnt.</t>
  </si>
  <si>
    <t>Priemonė: Teritorijų apželdinimas ir gėlynų įrengimas</t>
  </si>
  <si>
    <t>Gėlynų bendrojo naudojimo viešosiose erdvėse plotas, kv. m.</t>
  </si>
  <si>
    <t>Efektyvių ekologinių sprendimų pritaikymas medžių ligų prevencijai ir kontrolei, vnt.</t>
  </si>
  <si>
    <t>Priemonė: Kraujasiurbių upinių mašalų populiacijos pokyčių stebėjimams ir populiacijos reguliavimo priemonių finansavimas</t>
  </si>
  <si>
    <t>Įgyvendintas projektas – Kraujasiurbių upinių mašalų populiacijos pokyčių stebėjimas ir populiacijos priemonių reguliavimas, vnt.</t>
  </si>
  <si>
    <t>Priemonė: Namų ūkiuose susidariusių asbesto atliekų tvarkymas</t>
  </si>
  <si>
    <t>Bešeimininkių asbesto atliekų tvarkymas, t</t>
  </si>
  <si>
    <t>Architektūros ir urbanistikos skyrius, Švietimo skyrius, Dokumentų skyrius</t>
  </si>
  <si>
    <t>Architektūros ir urbanistikos skyrius, Ūkio skyrius</t>
  </si>
  <si>
    <t xml:space="preserve">Architektūros ir urbanistikos skyrius, Investicijų ir projektų valdymo skyrius </t>
  </si>
  <si>
    <t>1.1. Aukšta viešųjų paslaugų kokybė ir prieinamumas</t>
  </si>
  <si>
    <t>06  Ūkio infrastruktūros plėtros ir priežiūros programa</t>
  </si>
  <si>
    <t>Uždavinys Kompleksiškai plėtoti ir vystyti viešąją infrastruktūrą, užtikrinti jos priežiūrą</t>
  </si>
  <si>
    <t>Priemonė: Gatvių apšvietimo programa (elektros energija)</t>
  </si>
  <si>
    <t>Sunaudota elektros energija gatvių apšvietimui, GWh</t>
  </si>
  <si>
    <t> 2,4</t>
  </si>
  <si>
    <t>Priemonė: Teritorijų tvarkymas ir priežiūra</t>
  </si>
  <si>
    <t>Prižiūrėtas Druskininkų m. teritorijos plotas, Ha</t>
  </si>
  <si>
    <t>224,33 </t>
  </si>
  <si>
    <t>Priemonė: Kiti bendrojo naudojimo teritorijų tvarkymo darbai</t>
  </si>
  <si>
    <t>Prižiūrėtas bendrojo naudojimo teritorijos plotas, Ha</t>
  </si>
  <si>
    <t> 16,3</t>
  </si>
  <si>
    <t>Priemonė: Vežėjų nuostolių, patirtų vykdant keleivių vežimo vietinio reguliaraus susisiekimo autobusų maršrutais paslaugų sutartį, kompensavimas</t>
  </si>
  <si>
    <t>Kompensuoti vežėjų nuostoliai, tūkst. Eur</t>
  </si>
  <si>
    <t>486 </t>
  </si>
  <si>
    <t>Priemonė: Mirusiųjų išvežimas iš įvykio vietos</t>
  </si>
  <si>
    <t>Išvežti mirusieji, vnt.</t>
  </si>
  <si>
    <t>Uždavinys Atnaujinti ir plėtoti inžinerinių tinklų infrastruktūrą</t>
  </si>
  <si>
    <t>Priemonė: Valstybei nuosavybės teise priklausančių melioracijos ir hidrotechnikos statinių valdymas ir naudojimas patikėjimo teise</t>
  </si>
  <si>
    <t>Atliktas melioracijos statinių remontas, eksploatavimas ir priežiūra, vnt.</t>
  </si>
  <si>
    <t>Uždavinys Modernizuoti ir plėsti gatvių ir viešųjų erdvių apšvietimo sistemas</t>
  </si>
  <si>
    <t>Priemonė: Druskininkų savivaldybės gatvių apšvietimo tinklų priežiūra,  renovacija, modernizavimas ir plėtra</t>
  </si>
  <si>
    <t>Įrengtas kryptinis pėsčiųjų perėjų apšvietimas, (šviestuvų) vnt.</t>
  </si>
  <si>
    <t>Naujai įrengtas apšvietimas, (gatvės) vnt.</t>
  </si>
  <si>
    <t>Uždavinys Didinti ir skatinti atsinaujinančių energijos išteklių panaudojimą savivaldybės viešosios paskirties ir privačių asmenų pastatuose ir erdvėse</t>
  </si>
  <si>
    <t>Priemonė: Atsinaujinančių energijos išteklių (saulės) panaudojimas Druskininkų savivaldybės administracijos pastatuose</t>
  </si>
  <si>
    <t>Atliktas auditas dėl ŠEDS sumažėjimo, vnt.</t>
  </si>
  <si>
    <t>Priemonė: Atsinaujinančių energijos išteklių (saulės) panaudojimas gatvių apšvietimui Druskininkų savivaldybėje</t>
  </si>
  <si>
    <t>Priemonė: Daugiabučių namų vartotojų, naudojančių dujų balionus, prijungimo prie gamtinių dujų tiekimo tinklų programa</t>
  </si>
  <si>
    <t>Butų prijungtų prie gamtinių dujų tinklų skaičius, vnt.</t>
  </si>
  <si>
    <t>Uždavinys Plėtoti ir modernizuoti šilumos ūkį, pritaikant prie energetinių pokyčių</t>
  </si>
  <si>
    <t>Uždavinys Skatinti darnų judumą</t>
  </si>
  <si>
    <t>Priemonė: Projektas „Dalijimasis miestų sprendimais siekiant darnaus judumo VISIEMS“</t>
  </si>
  <si>
    <t>Įgyvendintas mažos apimties veiksmas, vnt.</t>
  </si>
  <si>
    <t>Parengtas integruotas veiksmų planas, vnt.</t>
  </si>
  <si>
    <t>Uždavinys Modernizuoti ir plėtoti savivaldybės vietinės reikšmės kelius, gatves ir kitas susisiekimo komunikacijas</t>
  </si>
  <si>
    <t>Priemonė: Savivaldybės infrastruktūros plėtros rėmimo programos, susisiekimo srities priemonių vykdymas</t>
  </si>
  <si>
    <t>Atnaujintų Druskininkų savivaldybės susisiekimo infrastruktūros objektų skaičius, vnt.</t>
  </si>
  <si>
    <t>Priemonė: Viešosios infrastruktūros pritaikymas neįgaliesiems Druskininkų mieste</t>
  </si>
  <si>
    <t>Perėjų, kuriose pritaikytos išmaniosios sistemos skaičius, vnt.</t>
  </si>
  <si>
    <t>Įrengti eismo įspėjamieji riboženkliai, vnt.</t>
  </si>
  <si>
    <t>Uždavinys Plėtoti viešojo saugumo priemones</t>
  </si>
  <si>
    <t>Priemonė: Vaizdo stebėjimo sistemos prijungimo ir duomenų perdavimo paslaugų savivaldybėje vykdymas</t>
  </si>
  <si>
    <t>Suteikta vaizdo stebėjimo sistemų duomenų perdavimo paslauga, vnt.</t>
  </si>
  <si>
    <t>Priemonė: Vaizdo kamerų įrengimas</t>
  </si>
  <si>
    <t>Uždavinys Didinti bendruomenės saugumą</t>
  </si>
  <si>
    <t>Priemonė: Nusikaltimų prevencijos priemonių vykdymas</t>
  </si>
  <si>
    <t>Aktyvių saugių kaimynysčių skaičius, vnt.</t>
  </si>
  <si>
    <t>Policijos rėmėjų skaičius, vnt.</t>
  </si>
  <si>
    <t>Uždavinys Skatinti daugiabučių namų modernizavimą ir jų aplinkos atnaujinimą</t>
  </si>
  <si>
    <t>Priemonė: Šilumos ūkio modernizavimas ir plėtra</t>
  </si>
  <si>
    <t>Ūkio iskyrius, Investicijų ir projektų valdymo skyrius</t>
  </si>
  <si>
    <t>07  Švietimo programa</t>
  </si>
  <si>
    <t>Uždavinys Plėtoti neformalaus ugdymo paslaugas ir didinti jų prieinamumą, užtikrinant dermę su formaliuoju ugdymu, bei sudaryti sąlygas mokytis visą gyvenimą</t>
  </si>
  <si>
    <t>Priemonė: Neformaliojo suaugusiųjų švietimo programos vykdymas</t>
  </si>
  <si>
    <t>Vykdytų neformaliojo suaugusiųjų švietimo programų skaičius, vnt.</t>
  </si>
  <si>
    <t>Priemonė: „Tūkstantmečio mokyklų" programos įgyvendinimas Druskininkų savivaldybėje</t>
  </si>
  <si>
    <t>Priemonė: Projektas „Mokinių įvairovei atvirų grupių, klasių sudarymo ir ugdymo organizavimo jose"</t>
  </si>
  <si>
    <t>Uždavinys Investuoti į švietimo įstaigų infrastruktūrą, aplinką</t>
  </si>
  <si>
    <t>Priemonė: Druskininkų savivaldybės švietimo įstaigų pastatų atnaujinimas ir priežiūra</t>
  </si>
  <si>
    <t>Atnaujinamų švietimo įstaigų pastatų skaičius, vnt.</t>
  </si>
  <si>
    <t>Priemonė: Švietimo įstaigų aplinkos gerinimas</t>
  </si>
  <si>
    <t>Parengti techniniai projektai, vnt.</t>
  </si>
  <si>
    <t>Priemonė: Visos dienos mokyklos įkūrimas Druskininkų „Atgimimo" mokykloje</t>
  </si>
  <si>
    <t>Priemonė: Savivaldybės viešojo pastato – Viečiūnų progimnazijos – energinio efektyvumo didinimas</t>
  </si>
  <si>
    <t>Finansavimo galimybių analizė, vnt.</t>
  </si>
  <si>
    <t>Uždavinys Gerinti mokymosi pasiekimus, siekiant asmeninės mokinių pažangos bei suteikiant savarankiškam gyvenimui reikalingų žinių bei įgūdžių</t>
  </si>
  <si>
    <t>Priemonė: Mokymo lėšos paskirstomos savivaldybės tarybos nustatyta tvarka</t>
  </si>
  <si>
    <t>Švietimo įstaigų skaičius, gavusių lėšų iš Savivaldybei skirtų ugdymo lėšų dalies, savivaldybės nustatyta tvarka, vnt.</t>
  </si>
  <si>
    <t>Priemonė: Mokyklų tinklo optimizavimas, mokyklų strateginių planų parengimas</t>
  </si>
  <si>
    <t>Parengta strategija, vnt.</t>
  </si>
  <si>
    <t>Švietimo skyrius, Investicijų ir projektų valdymo skyrius</t>
  </si>
  <si>
    <t>Švietimo skyrius. Architektūros ir urbanistikos skyrius, Ūkio skyrius</t>
  </si>
  <si>
    <t>Švietimo skyrius. Architektūros ir urbanistikos skyrius, Ūkio skyrius, Investicijų ir projektų valdymo skyrius</t>
  </si>
  <si>
    <t>Švietimo skyrius. Ūkio skyrius, Investicijų ir projektų valdymo skyrius</t>
  </si>
  <si>
    <t>Priemonė: Transporto lengvatų užtikrinimas moksleiviams</t>
  </si>
  <si>
    <t>Transporto lengvatas gaunančių mokinių skaičius, vnt.</t>
  </si>
  <si>
    <t>Švietimo skyrius. Ūkio skyrius</t>
  </si>
  <si>
    <t>08  Jaunimo užimtumo programa</t>
  </si>
  <si>
    <t>Uždavinys Plėtoti jaunimo iniciatyvas ir užimtumą</t>
  </si>
  <si>
    <t>Priemonė: Jaunimo  neformalių grupių  iniciatyvų programa</t>
  </si>
  <si>
    <t>Jaunimo  neformalių grupių  iniciatyvų programos vykdymas, vnt.</t>
  </si>
  <si>
    <t>Priemonė: Jaunimo verslumo ugdymo ir integracijos į darbo rinką programa</t>
  </si>
  <si>
    <t>Jaunimo verslumo ugdymo ir integracijos į darbo rinką programos vykdymas, vnt.</t>
  </si>
  <si>
    <t>Priemonė: Jaunimo savanorystės skatinimas</t>
  </si>
  <si>
    <t>Jaunimo savanoriškoje tarnyboje dalyvavusių asmenų skaičius, vnt.</t>
  </si>
  <si>
    <t>Kitoje savanoriškoje veikloje dalyvavusių asmenų skaičius, vnt.</t>
  </si>
  <si>
    <t> ESK savanorių skaičius, vnt.</t>
  </si>
  <si>
    <t>Uždavinys Sudaryti sąlygas jaunimo emocinės, psichologinės ir fizinės sveikatos gerinimui</t>
  </si>
  <si>
    <t>Priemonė: Jaunimo emocinės, psichologinės ir fizinės sveikatos gerinimo plano įgyvendinimas</t>
  </si>
  <si>
    <t>Veiklų skaičius, vnt.</t>
  </si>
  <si>
    <t>Uždavinys Ugdyti pilietišką asmenybę, puoselėjančia Lietuvos ir Druskininkų krašto tradicijas</t>
  </si>
  <si>
    <t>Priemonė: Jaunimo dalyvavimas komisijų ar darbo grupių veikloje</t>
  </si>
  <si>
    <t>Komisijų/darbo grupių, į kurių veiklą įtrauktas jaunimas, skaičius, vnt.</t>
  </si>
  <si>
    <t>09  Socialinės paramos programa</t>
  </si>
  <si>
    <t>Uždavinys Didinti socialinės paramos prieinamumą ir informacijos pasiekiamumą</t>
  </si>
  <si>
    <t>Priemonė: Transporto lengvatų užtikrinimas asmenims su liga ir negalia</t>
  </si>
  <si>
    <t>Priemonė: Transporto lengvatų užtikrinimas senatvės pensininkams</t>
  </si>
  <si>
    <t>Priemonė: Paramos iš Europos pagalbos labiausiai skurstantiems asmenims fondo teikimas</t>
  </si>
  <si>
    <t>Paramos gavėjų skaičius, vnt.</t>
  </si>
  <si>
    <t>Priemonė: Piniginė socialinė parama</t>
  </si>
  <si>
    <t>Priemonė: Išmokos iš valstybės biudžeto lėšų</t>
  </si>
  <si>
    <t>Priemonė: Vienišų asmenų ir nenustatytos tapatybės žmonių laidojimo paslauga</t>
  </si>
  <si>
    <t>Organizuotas palaikų laidojimas, vnt.</t>
  </si>
  <si>
    <t>Priemonė: Socialinė parama mokiniams</t>
  </si>
  <si>
    <t>Nemokamą maitinimą gavusių  mokinių  skaičius, vnt.</t>
  </si>
  <si>
    <t>Uždavinys Didinti socialinių paslaugų įvairovę ir kokybę, užtikrinant lygias galimybes ir nediskriminavimą</t>
  </si>
  <si>
    <t>Priemonė: Savivaldybės administracijos organizuojamos socialinės paslaugos</t>
  </si>
  <si>
    <t>Paslaugų gavėjų skaičius, vnt.</t>
  </si>
  <si>
    <t>Priemonė: Akredituotos vaikų dienos socialinės priežiūros paslauga</t>
  </si>
  <si>
    <t>Vaikų dienos socialinę priežiūrą gavusių vaikų skaičius, vnt.</t>
  </si>
  <si>
    <t>Priemonė: Asmeninė pagalba</t>
  </si>
  <si>
    <t>Asmeninę pagalbą gavusių neįgaliųjų skaičius, vnt.</t>
  </si>
  <si>
    <t>Priemonė: Kompleksinės paslaugos šeimai</t>
  </si>
  <si>
    <t>Priemonė: Pagalbos iš pataisos įstaigų paleistiems asmenims organizavimas</t>
  </si>
  <si>
    <t>Socialinės integracijos antrajame  etape pagalbą gavusių asmenų skaičius, vnt.</t>
  </si>
  <si>
    <t>Priemonė: Tikslinių prevencinių priemonių rizikos grupėms, galinčioms nukentėti nuo prekybos žmonėmis, organizavimas</t>
  </si>
  <si>
    <t>Priemonė: Nevyriausybinių organizacijų socialinės veiklos projektai</t>
  </si>
  <si>
    <t>Projektuose paslaugas gavusių asmenų skaičius, vnt.</t>
  </si>
  <si>
    <t>Priemonė: Akredituotos socialinės reabilitacijos neįgaliesiems bendruomenėje teikimas</t>
  </si>
  <si>
    <t>Socialinės reabilitacijos paslaugas gavusių neįgaliųjų skaičius, vnt.</t>
  </si>
  <si>
    <t>Priemonė: Socialinių paslaugų asmenims su negalia infrastruktūros plėtra</t>
  </si>
  <si>
    <t>Priemonė: Neįgaliųjų dienos užimtumo centro įkūrimas (Veisiejų g. 17)</t>
  </si>
  <si>
    <t>Įkurtas neįgaliųjų dienos užimtumo centras, vnt.</t>
  </si>
  <si>
    <t>Priemonė: Socialinių paslaugų senyvo amžiaus asmenims infrastruktūros bendruomenėje plėtra (Dienos centras Amatų mokykloje)</t>
  </si>
  <si>
    <t>Priemonė: Apsaugoto būsto įkūrimas</t>
  </si>
  <si>
    <t>Uždavinys Gerinti aplinką šeimai, siekiant didinti gimstamumą ir gyvenimo kokybę, bei sudaryti sąlygas derinti darbo ir šeiminius įsipareigojimus</t>
  </si>
  <si>
    <t>Priemonė: Gyvenamosios aplinkos pritaikymo neįgaliesiems programa</t>
  </si>
  <si>
    <t>Neįgaliųjų, kuriems pritaikytas būstas ir gyvenamoji aplinka, skaičius, vnt.</t>
  </si>
  <si>
    <t>Priemonė: Priklausomybių ir smurto artimoje aplinkoje prevencija</t>
  </si>
  <si>
    <t>Priemonė: Šeimos stiprinimo įstatyme numatytų priemonių įgyvendinimas</t>
  </si>
  <si>
    <t>Įgyvendintos Šeimos stiprinimo įstatyme numatytos priemonės, vnt.</t>
  </si>
  <si>
    <t>Priemonė: Koordinuotos švietimo pagalbos, socialinės ir sveikatos priežiūros paslaugos Druskininkų savivaldybės šeimoms</t>
  </si>
  <si>
    <t>Šeimų, gavusių koordinuotą pagalbą, skaičius (atvejų skaičius), vnt.</t>
  </si>
  <si>
    <t>Skirtų minimalių, vidutinės priežiūros priemonių skaičius, vnt.</t>
  </si>
  <si>
    <t>Uždavinys Plėtoti savivaldybės ir socialinio būsto fondą</t>
  </si>
  <si>
    <t>Priemonė: Druskininkų savivaldybės būsto fondo plėtra</t>
  </si>
  <si>
    <t>Suteikti nauji socialiniai būstai, vnt.</t>
  </si>
  <si>
    <t>Priemonė: Druskininkų savivaldybės būsto fondo priežiūra</t>
  </si>
  <si>
    <t>Administruotų būstų skaičius, vnt.</t>
  </si>
  <si>
    <t>Priemonė: Lengvatinių būstų kreditavimo programos vykdymas</t>
  </si>
  <si>
    <t>Šeimų, gavusių valstybės subsidijas iš dalies kompensuojamo būsto kredito daliai apmokėti, skaičius, vnt.</t>
  </si>
  <si>
    <t>Jaunų šeimų, pasinaudojusių finansine paskata, įsigyjant pirmąjį būstą savivaldybės teritorijoje, skaičius, vnt.</t>
  </si>
  <si>
    <t>Uždavinys Skatinti visų gyventojų užimtumą ir konkurencingą dalyvavimą darbo rinkoje</t>
  </si>
  <si>
    <t xml:space="preserve"> Socialinės paramos skyrius</t>
  </si>
  <si>
    <t xml:space="preserve"> Socialinės paramos skyrius, Investicijų ir projektų valdymo skyrius</t>
  </si>
  <si>
    <t>Tarpinstitucinio bendradarbiavimo koordinatorius</t>
  </si>
  <si>
    <t>10  Sveikatos apsaugos programa</t>
  </si>
  <si>
    <t>Uždavinys Plėtoti sveikatos stiprinimo priemones, įvairovę, gerinti jų kokybę, orientuojant į gyventojų poreikius</t>
  </si>
  <si>
    <t>Priemonė: Savivaldybės visuomenės sveikatos priežiūros specialiosios programos vykdymas</t>
  </si>
  <si>
    <t>Vykdyta savivaldybės visuomenės sveikatos priežiūros specialioji programa, vnt.</t>
  </si>
  <si>
    <t>Priemonė: Savivaldybės visuomenės sveikatos priežiūros specialiosios programos vykdymas (SAARP)</t>
  </si>
  <si>
    <t>Vykdyta savivaldybės visuomenės sveikatos priežiūros specialioji programa (SAARP), vnt.</t>
  </si>
  <si>
    <t>Asmens ir visuomenės sveikatos skyriaus vedėja – sveikatos reikalų koordinatorius</t>
  </si>
  <si>
    <t>2024 METŲ METINIO VEIKLOS PLANO UŽDAVINIŲ, PRIEMONIŲ, PRIEMONIŲ IŠLAIDŲ IR PRODUKTO KRITERIJŲ SUVESTINĖ</t>
  </si>
  <si>
    <t>2024 metų asignavimų planas</t>
  </si>
  <si>
    <t>2024 metai</t>
  </si>
  <si>
    <t>Priemonė:  Savivaldybės tarybos narių atlyginimai</t>
  </si>
  <si>
    <t xml:space="preserve">Priemonė: Rinkimų organizavimas Druskininkų savivaldybėje   </t>
  </si>
  <si>
    <t>Priemonė: Projektų kofinansavimas ir ilgalaikių įsipareigojimų vykdymas</t>
  </si>
  <si>
    <t>Priemonė: Bendros regiono turizmo rinkodaros priemonių įgyvendinimas</t>
  </si>
  <si>
    <t>Investicijų ir projektų valdymo skyrius/Turizmo, kultūros ir komunikacijos skyrius</t>
  </si>
  <si>
    <t>Priemonė: Druskininkų kultūros ir kongresų rūmų įrengimas. Druskininkų kultūros ir kongresų rūmų ir jų aplinkos pritaikymas lankymui</t>
  </si>
  <si>
    <t xml:space="preserve">Priemonė: V. Kudirkos g. skvero takų sistemos įrengimas, siekiant pagerinti turizmo objektų pasiekiamumą (Bažnyčios aikštės rekonstrukcija) </t>
  </si>
  <si>
    <t>Priemonė: Projektas: Turizmo potencialo plėtra Lenkijos-Lietuvos pasienyje</t>
  </si>
  <si>
    <t>Priemonė: Skulptūros rašytojo Justino Marcinkevičiaus atminimui įamžinti Druskininkuose sukūrimas</t>
  </si>
  <si>
    <t>Priemonė: Vientiso pėsčiųjų-dviračių tinklo kūrimas prijungiant pėsčiųjų-dviračių tako atkarpą nuo Vilniaus al. pradžios iki Maironio g. (Vilniaus al.)</t>
  </si>
  <si>
    <t>Priemonė: M. K. Čiurlionio kelio skulptūrų tvarkyba</t>
  </si>
  <si>
    <t>Priemonė: Leipalingio kultūros centro salės renovacija</t>
  </si>
  <si>
    <t xml:space="preserve">Ūkio skyrius, Architektūros ir urbanistikos skyrius </t>
  </si>
  <si>
    <t>Vykdytas Druskininkų savivaldybės mero rezervo tvarkymas, vnt.</t>
  </si>
  <si>
    <t>Padidintas užsakomų el. paslaugų skaičius procentais, proc./metus</t>
  </si>
  <si>
    <t>Išankstinės klientų registracijos sistemos būdu užsiregistravusiųjų gyventojų vizitams pas specialistus, skaičius per metus, vnt.</t>
  </si>
  <si>
    <t>Pateiktų skaitmenizuotų prašymų per metus skaičius, vnt.</t>
  </si>
  <si>
    <t>Įvykusių posėdžių skaičius, skč.</t>
  </si>
  <si>
    <t>Planuojamų perimti patikėjimo teise valdyti valstybinės žemės ir miško sklypų skaičių, vnt.</t>
  </si>
  <si>
    <t>Neveiksnių asmenų būklės peržiūrėjimo komisijos inicijuotų asmens būklės peržiūrėjimo bylų skaičius, vnt.</t>
  </si>
  <si>
    <t>Išnagrinėtų Neveiksnių asmenų būklės peržiūrėjimo komisijos inicijuotų asmens būklės peržiūrėjimo bylų skaičius, vnt.</t>
  </si>
  <si>
    <t>Neveiksnių asmenų būklės peržiūrėjimo komisijos priimtų sprendimų kreiptis į teismą skaičius, vnt.</t>
  </si>
  <si>
    <t>Organizuota rinkimų, vnt.</t>
  </si>
  <si>
    <t>Įrengti suoliukai, vnt.</t>
  </si>
  <si>
    <t>Sutvarkytos medinių skulptūrų grupės, vnt.</t>
  </si>
  <si>
    <t xml:space="preserve">Atnaujintos ir įrengtos gatvės krepšinio aikštelės prie Druskonio ežero, vnt. </t>
  </si>
  <si>
    <t>Priemonė: Aktualių profesijų specialistų pritraukimo programa</t>
  </si>
  <si>
    <t>Priemonė: Vaikų dienos centras (VVG)</t>
  </si>
  <si>
    <t>Išduotų Druskininkiečio kortelių skaičius, vnt.</t>
  </si>
  <si>
    <t xml:space="preserve">Verslo pasiūlymų programoje skaičius, vnt. </t>
  </si>
  <si>
    <t>Paskatą gavusių asmenų skaičius, vnt.</t>
  </si>
  <si>
    <t>Parengtas Aktualių profesijų specialistų pritraukimo programos įgyvendinimo planas, vnt.</t>
  </si>
  <si>
    <t>Paramą gaunančių studentų skaičius, vnt.</t>
  </si>
  <si>
    <t>Pasirašytos švietimo lyderystės studijų sutartys su studentais, vnt.</t>
  </si>
  <si>
    <t xml:space="preserve">Įrengtų interneto ryšio prieigos taškų palaikymas, vnt. </t>
  </si>
  <si>
    <t>Automobilių stovėjimo aikštelės prie Druskininkų aerodromo, sutvarkymas, vnt.</t>
  </si>
  <si>
    <t>Asmenys, kuriems suteiktos atvejo vadybos ir kitos paslaugos, vnt.</t>
  </si>
  <si>
    <t>Finansuota paraiškų, vnt.</t>
  </si>
  <si>
    <t>Parengtų žemės sklypų formavimo ir pertvarkymo projektų, skaičius, vnt.</t>
  </si>
  <si>
    <t>Parengtų topografinių geodezinių planų, atliktų žemės sklypų kadastrinių matavimų skaičius, vnt.</t>
  </si>
  <si>
    <t>Įrengtų mažosios architektūros objektų ir sutvarkytų kultūros paveldo objektų skaičius, vnt.</t>
  </si>
  <si>
    <t>Gatvių želdinių atnaujinimas, gatvės vnt.</t>
  </si>
  <si>
    <t>Viešosiose erdvėse pasodintų medžių ir krūmų skaičius, vnt.</t>
  </si>
  <si>
    <t>Priemonė: Viešojo tualeto Gydyklų parke rekonstrukcija</t>
  </si>
  <si>
    <t>Rekonstruotas viešasis tualetas, esantis Gydyklų parke, vnt.</t>
  </si>
  <si>
    <t>Priemonė: Gatvių apšvietimo įrangos, šviesoforų, miesto autobusų stotelių paviljonų el. įrenginių priežiūra</t>
  </si>
  <si>
    <t>Priemonė: Hidrotechnikos statinių (įrenginių) techninė priežiūra</t>
  </si>
  <si>
    <t>Priemonė: Pontoninių konstrukcijų įrengimas ir Druskonio ežero krantinės sutvarkymas</t>
  </si>
  <si>
    <t>Priemonė: Vieninga elektroninio bilieto ir keleivių informavimo sistema Alytaus regiono savivaldybėse</t>
  </si>
  <si>
    <t>Uždavinys: Plėtoti oro, vandens, geležinkelio ir sausumos kelių susisiekimo su Druskininkais infrastruktūrą</t>
  </si>
  <si>
    <t>Priemonė: Vandens kelio Nemuno aukštupyje sutvarkymas</t>
  </si>
  <si>
    <t>Vykdoma gatvių apšvietimo įrangos, šviesoforų, miesto autobusų stotelių paviljonų el. įrenginių priežiūra, vnt.</t>
  </si>
  <si>
    <t>Vykdoma Druskininkuose esančių hidrotechnikos statinių (įrenginių) techninė priežiūra, vnt.</t>
  </si>
  <si>
    <t>Įgyvendintos veiklos, proc.</t>
  </si>
  <si>
    <t>Nutolusios saulės elektrinės įsigijimas, vnt.</t>
  </si>
  <si>
    <t>Nutolusios saulės elektrinės pagamintos elektros energijos panaudojimas, MW/metus</t>
  </si>
  <si>
    <t>Atnaujintos vidaus šildymo  šilumos apskaitos prietaisus ir karšto vandens sistemos (šilumos apskaitos prietaisus). Įgyvendinta priemonė – vnt.</t>
  </si>
  <si>
    <t>Priemonė: Elektromobilių įkrovimo prieigų tinklo plėtra</t>
  </si>
  <si>
    <t>Įkrovimo prieigų skaičius, vnt.</t>
  </si>
  <si>
    <t>Sutvarkyta vandens kelio Nemuno aukštupyje dalis, km</t>
  </si>
  <si>
    <t>Parengtas projektas finansavimui gauti, vnt.</t>
  </si>
  <si>
    <t>Vykdyta Teisės pažeidimų prevencijos programa, vnt.</t>
  </si>
  <si>
    <t xml:space="preserve">Priemonė: Savarankiško gyvenimo namų įkūrimas Druskininkų savivaldybėje </t>
  </si>
  <si>
    <t>Priemonė: Projektas „Perėjimas nuo institucinės globos prie bendruomeninių paslaugų Sostinės regione, Vidurio ir vakarų Lietuvos regione“</t>
  </si>
  <si>
    <t>Priemonė: Asmenų su negalia reikalų koordinavimas</t>
  </si>
  <si>
    <t>Priemonė: Asmenų su negalia įdarbinimo programa</t>
  </si>
  <si>
    <t>Parduotų lengvatinių bilietų asmenims su liga ir negalia skaičius, tūkst. vnt.</t>
  </si>
  <si>
    <t>Parduotų lengvatinių bilietų senyvo amžiaus asmenims skaičius, tūkst. vnt.</t>
  </si>
  <si>
    <t>Išmokų iš savivaldybės biudžeto (įskaitant specialią tikslinę dotaciją) lėšų gavėjų skaičius, tūkst. vnt.</t>
  </si>
  <si>
    <t>Išmokų iš valstybės biudžeto lėšų gavėjų skaičius, tūkst. vnt.</t>
  </si>
  <si>
    <t>Organizuotos tikslinės prevencinės priemonės, vnt.</t>
  </si>
  <si>
    <t>Asmenų su psichikos ir (ar) intelekto negalia, gavusių atvejo vadybos paslaugas, skaičius vnt.</t>
  </si>
  <si>
    <t>Asmenų su negalia, kuriems užtikrinti pagalbos plane nustatyti individualios pagalbos poreikiai, skaičius, vnt.</t>
  </si>
  <si>
    <t>Asmenų, apgyvendintų apsaugotame būste, skaičius, vnt.</t>
  </si>
  <si>
    <t>Priemonė: Palydėjimo paslauga jaunuoliams</t>
  </si>
  <si>
    <t>Jaunuolių, kuriems suteikta palydėjimo paslauga, skaičius, vnt.</t>
  </si>
  <si>
    <t>Priemonė: Intensyvi krizių įveikimo ir psichosocialinė pagalba</t>
  </si>
  <si>
    <t>Asmenų, kuriems suteiktos paslaugos, skaičius, vnt.</t>
  </si>
  <si>
    <t>Organizuotos prevencinės priemonės, vnt.</t>
  </si>
  <si>
    <t>Parengtas Asmenų su negalia įdarbinimo programos plano projektas, vnt.</t>
  </si>
  <si>
    <t>Vykdytas visuomenės sveikatos stiprinimas ir stebėsena Druskininkų savivaldybėje, vnt.</t>
  </si>
  <si>
    <t>2024 metų metinio veiklos plano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</si>
</sst>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  <charset val="186"/>
    </font>
    <font>
      <sz val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sz val="12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theme="1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AB7A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textRotation="90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top"/>
    </xf>
    <xf numFmtId="164" fontId="13" fillId="6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164" fontId="11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1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vertical="top" wrapText="1"/>
    </xf>
    <xf numFmtId="0" fontId="14" fillId="5" borderId="5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center" vertical="center" textRotation="90" wrapText="1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8" xfId="0" applyNumberFormat="1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B4DA-99F5-4BDC-8305-331A104F13D4}">
  <sheetPr>
    <pageSetUpPr fitToPage="1"/>
  </sheetPr>
  <dimension ref="A1:I197"/>
  <sheetViews>
    <sheetView tabSelected="1" zoomScale="110" zoomScaleNormal="110" workbookViewId="0">
      <selection activeCell="C24" sqref="C24:C26"/>
    </sheetView>
  </sheetViews>
  <sheetFormatPr defaultRowHeight="12.75" x14ac:dyDescent="0.2"/>
  <cols>
    <col min="1" max="1" width="3.7109375" style="29" customWidth="1"/>
    <col min="2" max="2" width="3.85546875" style="29" customWidth="1"/>
    <col min="3" max="3" width="41.7109375" customWidth="1"/>
    <col min="4" max="4" width="6.5703125" style="29" customWidth="1"/>
    <col min="5" max="5" width="11.7109375" customWidth="1"/>
    <col min="6" max="6" width="8.28515625" customWidth="1"/>
    <col min="7" max="7" width="7.42578125" style="40" customWidth="1"/>
    <col min="8" max="8" width="42.710937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69.7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20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7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21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7"/>
      <c r="B16" s="16">
        <v>1</v>
      </c>
      <c r="C16" s="77" t="s">
        <v>22</v>
      </c>
      <c r="D16" s="80" t="s">
        <v>127</v>
      </c>
      <c r="E16" s="83" t="s">
        <v>178</v>
      </c>
      <c r="F16" s="10" t="s">
        <v>6</v>
      </c>
      <c r="G16" s="32">
        <v>322</v>
      </c>
      <c r="H16" s="11" t="s">
        <v>23</v>
      </c>
      <c r="I16" s="12" t="s">
        <v>24</v>
      </c>
    </row>
    <row r="17" spans="1:9" ht="13.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13"/>
      <c r="I17" s="14"/>
    </row>
    <row r="18" spans="1:9" ht="13.5" thickBot="1" x14ac:dyDescent="0.25">
      <c r="A18" s="7"/>
      <c r="B18" s="16"/>
      <c r="C18" s="79"/>
      <c r="D18" s="82"/>
      <c r="E18" s="85"/>
      <c r="F18" s="15" t="s">
        <v>149</v>
      </c>
      <c r="G18" s="32">
        <v>37.799999999999997</v>
      </c>
      <c r="H18" s="11"/>
      <c r="I18" s="12"/>
    </row>
    <row r="19" spans="1:9" ht="13.5" thickBot="1" x14ac:dyDescent="0.25">
      <c r="A19" s="7"/>
      <c r="B19" s="16"/>
      <c r="C19" s="17"/>
      <c r="D19" s="19"/>
      <c r="E19" s="19"/>
      <c r="F19" s="20" t="s">
        <v>3</v>
      </c>
      <c r="G19" s="36">
        <f>SUM(G16:G18)</f>
        <v>359.8</v>
      </c>
      <c r="H19" s="21"/>
      <c r="I19" s="22"/>
    </row>
    <row r="20" spans="1:9" ht="13.5" thickBot="1" x14ac:dyDescent="0.25">
      <c r="A20" s="7"/>
      <c r="B20" s="16">
        <v>2</v>
      </c>
      <c r="C20" s="77" t="s">
        <v>25</v>
      </c>
      <c r="D20" s="80" t="s">
        <v>127</v>
      </c>
      <c r="E20" s="83" t="s">
        <v>128</v>
      </c>
      <c r="F20" s="10" t="s">
        <v>6</v>
      </c>
      <c r="G20" s="32">
        <v>105.1</v>
      </c>
      <c r="H20" s="11" t="s">
        <v>26</v>
      </c>
      <c r="I20" s="12" t="s">
        <v>27</v>
      </c>
    </row>
    <row r="21" spans="1:9" ht="13.5" thickBot="1" x14ac:dyDescent="0.25">
      <c r="A21" s="7"/>
      <c r="B21" s="16"/>
      <c r="C21" s="78"/>
      <c r="D21" s="81"/>
      <c r="E21" s="84"/>
      <c r="F21" s="10" t="s">
        <v>5</v>
      </c>
      <c r="G21" s="32">
        <v>0</v>
      </c>
      <c r="H21" s="11" t="s">
        <v>28</v>
      </c>
      <c r="I21" s="12" t="s">
        <v>29</v>
      </c>
    </row>
    <row r="22" spans="1:9" ht="23.25" customHeight="1" thickBot="1" x14ac:dyDescent="0.25">
      <c r="A22" s="7"/>
      <c r="B22" s="16"/>
      <c r="C22" s="79"/>
      <c r="D22" s="82"/>
      <c r="E22" s="85"/>
      <c r="F22" s="15" t="s">
        <v>4</v>
      </c>
      <c r="G22" s="32">
        <v>0</v>
      </c>
      <c r="H22" s="11"/>
      <c r="I22" s="12"/>
    </row>
    <row r="23" spans="1:9" ht="13.5" thickBot="1" x14ac:dyDescent="0.25">
      <c r="A23" s="7"/>
      <c r="B23" s="16"/>
      <c r="C23" s="17"/>
      <c r="D23" s="19"/>
      <c r="E23" s="19"/>
      <c r="F23" s="20" t="s">
        <v>3</v>
      </c>
      <c r="G23" s="36">
        <f>SUM(G20:G22)</f>
        <v>105.1</v>
      </c>
      <c r="H23" s="21"/>
      <c r="I23" s="22"/>
    </row>
    <row r="24" spans="1:9" ht="24.75" thickBot="1" x14ac:dyDescent="0.25">
      <c r="A24" s="7"/>
      <c r="B24" s="16">
        <v>3</v>
      </c>
      <c r="C24" s="77" t="s">
        <v>30</v>
      </c>
      <c r="D24" s="80" t="s">
        <v>127</v>
      </c>
      <c r="E24" s="83" t="s">
        <v>129</v>
      </c>
      <c r="F24" s="10" t="s">
        <v>6</v>
      </c>
      <c r="G24" s="32">
        <v>3559.6</v>
      </c>
      <c r="H24" s="11" t="s">
        <v>31</v>
      </c>
      <c r="I24" s="12">
        <v>19</v>
      </c>
    </row>
    <row r="25" spans="1:9" ht="36.75" thickBot="1" x14ac:dyDescent="0.25">
      <c r="A25" s="7"/>
      <c r="B25" s="16"/>
      <c r="C25" s="78"/>
      <c r="D25" s="81"/>
      <c r="E25" s="84"/>
      <c r="F25" s="10" t="s">
        <v>5</v>
      </c>
      <c r="G25" s="32">
        <v>0</v>
      </c>
      <c r="H25" s="11" t="s">
        <v>32</v>
      </c>
      <c r="I25" s="12" t="s">
        <v>33</v>
      </c>
    </row>
    <row r="26" spans="1:9" ht="13.5" thickBot="1" x14ac:dyDescent="0.25">
      <c r="A26" s="7"/>
      <c r="B26" s="16"/>
      <c r="C26" s="79"/>
      <c r="D26" s="82"/>
      <c r="E26" s="85"/>
      <c r="F26" s="15" t="s">
        <v>149</v>
      </c>
      <c r="G26" s="32">
        <v>37.799999999999997</v>
      </c>
      <c r="H26" s="11"/>
      <c r="I26" s="12"/>
    </row>
    <row r="27" spans="1:9" ht="13.5" thickBot="1" x14ac:dyDescent="0.25">
      <c r="A27" s="7"/>
      <c r="B27" s="16"/>
      <c r="C27" s="17"/>
      <c r="D27" s="19"/>
      <c r="E27" s="19"/>
      <c r="F27" s="20" t="s">
        <v>3</v>
      </c>
      <c r="G27" s="36">
        <f>SUM(G24:G26)</f>
        <v>3597.4</v>
      </c>
      <c r="H27" s="21"/>
      <c r="I27" s="22"/>
    </row>
    <row r="28" spans="1:9" ht="13.5" customHeight="1" thickBot="1" x14ac:dyDescent="0.25">
      <c r="A28" s="7"/>
      <c r="B28" s="16">
        <v>4</v>
      </c>
      <c r="C28" s="77" t="s">
        <v>34</v>
      </c>
      <c r="D28" s="80" t="s">
        <v>127</v>
      </c>
      <c r="E28" s="83" t="s">
        <v>131</v>
      </c>
      <c r="F28" s="10" t="s">
        <v>6</v>
      </c>
      <c r="G28" s="32">
        <v>65.599999999999994</v>
      </c>
      <c r="H28" s="11" t="s">
        <v>35</v>
      </c>
      <c r="I28" s="12" t="s">
        <v>36</v>
      </c>
    </row>
    <row r="29" spans="1:9" ht="13.5" thickBot="1" x14ac:dyDescent="0.25">
      <c r="A29" s="7"/>
      <c r="B29" s="16"/>
      <c r="C29" s="78"/>
      <c r="D29" s="81"/>
      <c r="E29" s="84"/>
      <c r="F29" s="10" t="s">
        <v>5</v>
      </c>
      <c r="G29" s="32">
        <v>0</v>
      </c>
      <c r="H29" s="13"/>
      <c r="I29" s="12"/>
    </row>
    <row r="30" spans="1:9" ht="21.75" customHeight="1" thickBot="1" x14ac:dyDescent="0.25">
      <c r="A30" s="7"/>
      <c r="B30" s="16"/>
      <c r="C30" s="79"/>
      <c r="D30" s="82"/>
      <c r="E30" s="85"/>
      <c r="F30" s="15" t="s">
        <v>4</v>
      </c>
      <c r="G30" s="32">
        <v>0</v>
      </c>
      <c r="H30" s="11"/>
      <c r="I30" s="12"/>
    </row>
    <row r="31" spans="1:9" ht="13.5" thickBot="1" x14ac:dyDescent="0.25">
      <c r="A31" s="7"/>
      <c r="B31" s="16"/>
      <c r="C31" s="17"/>
      <c r="D31" s="19"/>
      <c r="E31" s="19"/>
      <c r="F31" s="20" t="s">
        <v>3</v>
      </c>
      <c r="G31" s="36">
        <f>SUM(G28:G30)</f>
        <v>65.599999999999994</v>
      </c>
      <c r="H31" s="21"/>
      <c r="I31" s="22"/>
    </row>
    <row r="32" spans="1:9" ht="13.5" thickBot="1" x14ac:dyDescent="0.25">
      <c r="A32" s="30"/>
      <c r="B32" s="16">
        <v>5</v>
      </c>
      <c r="C32" s="77" t="s">
        <v>37</v>
      </c>
      <c r="D32" s="80" t="s">
        <v>127</v>
      </c>
      <c r="E32" s="83" t="s">
        <v>130</v>
      </c>
      <c r="F32" s="10" t="s">
        <v>6</v>
      </c>
      <c r="G32" s="32">
        <v>15</v>
      </c>
      <c r="H32" s="11" t="s">
        <v>38</v>
      </c>
      <c r="I32" s="12">
        <v>94.2</v>
      </c>
    </row>
    <row r="33" spans="1:9" ht="13.5" thickBot="1" x14ac:dyDescent="0.25">
      <c r="A33" s="30"/>
      <c r="B33" s="16"/>
      <c r="C33" s="78"/>
      <c r="D33" s="81"/>
      <c r="E33" s="84"/>
      <c r="F33" s="10" t="s">
        <v>5</v>
      </c>
      <c r="G33" s="32">
        <v>0</v>
      </c>
      <c r="H33" s="11" t="s">
        <v>39</v>
      </c>
      <c r="I33" s="12">
        <v>1.7</v>
      </c>
    </row>
    <row r="34" spans="1:9" ht="13.5" thickBot="1" x14ac:dyDescent="0.25">
      <c r="A34" s="30"/>
      <c r="B34" s="16"/>
      <c r="C34" s="79"/>
      <c r="D34" s="82"/>
      <c r="E34" s="85"/>
      <c r="F34" s="15" t="s">
        <v>149</v>
      </c>
      <c r="G34" s="32">
        <v>0</v>
      </c>
      <c r="H34" s="11"/>
      <c r="I34" s="12"/>
    </row>
    <row r="35" spans="1:9" ht="13.5" thickBot="1" x14ac:dyDescent="0.25">
      <c r="A35" s="30"/>
      <c r="B35" s="16"/>
      <c r="C35" s="17"/>
      <c r="D35" s="19"/>
      <c r="E35" s="19"/>
      <c r="F35" s="20" t="s">
        <v>3</v>
      </c>
      <c r="G35" s="36">
        <f>SUM(G32:G34)</f>
        <v>15</v>
      </c>
      <c r="H35" s="21"/>
      <c r="I35" s="22"/>
    </row>
    <row r="36" spans="1:9" ht="24.75" thickBot="1" x14ac:dyDescent="0.25">
      <c r="A36" s="30"/>
      <c r="B36" s="16">
        <v>6</v>
      </c>
      <c r="C36" s="77" t="s">
        <v>40</v>
      </c>
      <c r="D36" s="80" t="s">
        <v>127</v>
      </c>
      <c r="E36" s="83" t="s">
        <v>131</v>
      </c>
      <c r="F36" s="10" t="s">
        <v>6</v>
      </c>
      <c r="G36" s="32">
        <v>71</v>
      </c>
      <c r="H36" s="11" t="s">
        <v>433</v>
      </c>
      <c r="I36" s="12">
        <v>1</v>
      </c>
    </row>
    <row r="37" spans="1:9" ht="13.5" thickBot="1" x14ac:dyDescent="0.25">
      <c r="A37" s="30"/>
      <c r="B37" s="16"/>
      <c r="C37" s="78"/>
      <c r="D37" s="81"/>
      <c r="E37" s="84"/>
      <c r="F37" s="10" t="s">
        <v>5</v>
      </c>
      <c r="G37" s="32">
        <v>0</v>
      </c>
      <c r="H37" s="13"/>
      <c r="I37" s="12"/>
    </row>
    <row r="38" spans="1:9" ht="13.5" thickBot="1" x14ac:dyDescent="0.25">
      <c r="A38" s="30"/>
      <c r="B38" s="16"/>
      <c r="C38" s="79"/>
      <c r="D38" s="82"/>
      <c r="E38" s="85"/>
      <c r="F38" s="10" t="s">
        <v>4</v>
      </c>
      <c r="G38" s="32">
        <v>0</v>
      </c>
      <c r="H38" s="11"/>
      <c r="I38" s="12"/>
    </row>
    <row r="39" spans="1:9" ht="13.5" thickBot="1" x14ac:dyDescent="0.25">
      <c r="A39" s="30"/>
      <c r="B39" s="16"/>
      <c r="C39" s="17"/>
      <c r="D39" s="19"/>
      <c r="E39" s="19"/>
      <c r="F39" s="20" t="s">
        <v>3</v>
      </c>
      <c r="G39" s="36">
        <f>SUM(G36:G38)</f>
        <v>71</v>
      </c>
      <c r="H39" s="21"/>
      <c r="I39" s="22"/>
    </row>
    <row r="40" spans="1:9" ht="26.25" customHeight="1" thickBot="1" x14ac:dyDescent="0.25">
      <c r="A40" s="30"/>
      <c r="B40" s="16">
        <v>7</v>
      </c>
      <c r="C40" s="77" t="s">
        <v>41</v>
      </c>
      <c r="D40" s="80" t="s">
        <v>127</v>
      </c>
      <c r="E40" s="83" t="s">
        <v>132</v>
      </c>
      <c r="F40" s="10" t="s">
        <v>6</v>
      </c>
      <c r="G40" s="32">
        <v>41.8</v>
      </c>
      <c r="H40" s="11" t="s">
        <v>434</v>
      </c>
      <c r="I40" s="15">
        <v>3</v>
      </c>
    </row>
    <row r="41" spans="1:9" ht="36.75" thickBot="1" x14ac:dyDescent="0.25">
      <c r="A41" s="30"/>
      <c r="B41" s="16"/>
      <c r="C41" s="78"/>
      <c r="D41" s="81"/>
      <c r="E41" s="84"/>
      <c r="F41" s="10" t="s">
        <v>5</v>
      </c>
      <c r="G41" s="32">
        <v>0</v>
      </c>
      <c r="H41" s="11" t="s">
        <v>43</v>
      </c>
      <c r="I41" s="15">
        <v>20</v>
      </c>
    </row>
    <row r="42" spans="1:9" ht="24.75" thickBot="1" x14ac:dyDescent="0.25">
      <c r="A42" s="30"/>
      <c r="B42" s="23"/>
      <c r="C42" s="78"/>
      <c r="D42" s="81"/>
      <c r="E42" s="84"/>
      <c r="F42" s="10" t="s">
        <v>4</v>
      </c>
      <c r="G42" s="32">
        <v>20.399999999999999</v>
      </c>
      <c r="H42" s="11" t="s">
        <v>44</v>
      </c>
      <c r="I42" s="15">
        <v>1</v>
      </c>
    </row>
    <row r="43" spans="1:9" ht="36.75" thickBot="1" x14ac:dyDescent="0.25">
      <c r="A43" s="30"/>
      <c r="B43" s="23"/>
      <c r="C43" s="78"/>
      <c r="D43" s="81"/>
      <c r="E43" s="84"/>
      <c r="F43" s="24"/>
      <c r="G43" s="37"/>
      <c r="H43" s="11" t="s">
        <v>435</v>
      </c>
      <c r="I43" s="15">
        <v>1800</v>
      </c>
    </row>
    <row r="44" spans="1:9" ht="13.5" thickBot="1" x14ac:dyDescent="0.25">
      <c r="A44" s="30"/>
      <c r="B44" s="23"/>
      <c r="C44" s="78"/>
      <c r="D44" s="81"/>
      <c r="E44" s="84"/>
      <c r="F44" s="24"/>
      <c r="G44" s="37"/>
      <c r="H44" s="11" t="s">
        <v>436</v>
      </c>
      <c r="I44" s="15">
        <v>10000</v>
      </c>
    </row>
    <row r="45" spans="1:9" ht="13.5" thickBot="1" x14ac:dyDescent="0.25">
      <c r="A45" s="30"/>
      <c r="B45" s="16"/>
      <c r="C45" s="17"/>
      <c r="D45" s="19"/>
      <c r="E45" s="19"/>
      <c r="F45" s="20" t="s">
        <v>3</v>
      </c>
      <c r="G45" s="36">
        <f>SUM(G40:G44)</f>
        <v>62.199999999999996</v>
      </c>
      <c r="H45" s="21"/>
      <c r="I45" s="22"/>
    </row>
    <row r="46" spans="1:9" ht="59.25" customHeight="1" thickBot="1" x14ac:dyDescent="0.25">
      <c r="A46" s="30"/>
      <c r="B46" s="16">
        <v>8</v>
      </c>
      <c r="C46" s="77" t="s">
        <v>45</v>
      </c>
      <c r="D46" s="80" t="s">
        <v>127</v>
      </c>
      <c r="E46" s="83" t="s">
        <v>133</v>
      </c>
      <c r="F46" s="10" t="s">
        <v>6</v>
      </c>
      <c r="G46" s="32">
        <v>0</v>
      </c>
      <c r="H46" s="11" t="s">
        <v>46</v>
      </c>
      <c r="I46" s="12" t="s">
        <v>47</v>
      </c>
    </row>
    <row r="47" spans="1:9" ht="13.5" thickBot="1" x14ac:dyDescent="0.25">
      <c r="A47" s="30"/>
      <c r="B47" s="16"/>
      <c r="C47" s="78"/>
      <c r="D47" s="81"/>
      <c r="E47" s="84"/>
      <c r="F47" s="10" t="s">
        <v>5</v>
      </c>
      <c r="G47" s="32">
        <v>0</v>
      </c>
      <c r="H47" s="13"/>
      <c r="I47" s="12"/>
    </row>
    <row r="48" spans="1:9" ht="12.75" customHeight="1" thickBot="1" x14ac:dyDescent="0.25">
      <c r="A48" s="30"/>
      <c r="B48" s="16"/>
      <c r="C48" s="79"/>
      <c r="D48" s="82"/>
      <c r="E48" s="85"/>
      <c r="F48" s="10" t="s">
        <v>4</v>
      </c>
      <c r="G48" s="32">
        <v>0</v>
      </c>
      <c r="H48" s="11"/>
      <c r="I48" s="12"/>
    </row>
    <row r="49" spans="1:9" ht="13.5" thickBot="1" x14ac:dyDescent="0.25">
      <c r="A49" s="30"/>
      <c r="B49" s="16"/>
      <c r="C49" s="17"/>
      <c r="D49" s="19"/>
      <c r="E49" s="19"/>
      <c r="F49" s="20" t="s">
        <v>3</v>
      </c>
      <c r="G49" s="36">
        <f>SUM(G46:G48)</f>
        <v>0</v>
      </c>
      <c r="H49" s="21"/>
      <c r="I49" s="22"/>
    </row>
    <row r="50" spans="1:9" ht="45.75" customHeight="1" thickBot="1" x14ac:dyDescent="0.25">
      <c r="A50" s="30"/>
      <c r="B50" s="16">
        <v>15</v>
      </c>
      <c r="C50" s="77" t="s">
        <v>420</v>
      </c>
      <c r="D50" s="80" t="s">
        <v>127</v>
      </c>
      <c r="E50" s="83" t="s">
        <v>134</v>
      </c>
      <c r="F50" s="10" t="s">
        <v>6</v>
      </c>
      <c r="G50" s="49">
        <v>359</v>
      </c>
      <c r="H50" s="11" t="s">
        <v>437</v>
      </c>
      <c r="I50" s="12">
        <v>12</v>
      </c>
    </row>
    <row r="51" spans="1:9" ht="13.5" thickBot="1" x14ac:dyDescent="0.25">
      <c r="A51" s="30"/>
      <c r="B51" s="16"/>
      <c r="C51" s="78"/>
      <c r="D51" s="81"/>
      <c r="E51" s="84"/>
      <c r="F51" s="10" t="s">
        <v>5</v>
      </c>
      <c r="G51" s="32">
        <v>0</v>
      </c>
      <c r="H51" s="13"/>
      <c r="I51" s="12"/>
    </row>
    <row r="52" spans="1:9" ht="13.5" thickBot="1" x14ac:dyDescent="0.25">
      <c r="A52" s="30"/>
      <c r="B52" s="16"/>
      <c r="C52" s="79"/>
      <c r="D52" s="82"/>
      <c r="E52" s="85"/>
      <c r="F52" s="10" t="s">
        <v>4</v>
      </c>
      <c r="G52" s="32">
        <v>0</v>
      </c>
      <c r="H52" s="11"/>
      <c r="I52" s="12"/>
    </row>
    <row r="53" spans="1:9" ht="13.5" thickBot="1" x14ac:dyDescent="0.25">
      <c r="A53" s="30"/>
      <c r="B53" s="16"/>
      <c r="C53" s="17"/>
      <c r="D53" s="19"/>
      <c r="E53" s="19"/>
      <c r="F53" s="20" t="s">
        <v>3</v>
      </c>
      <c r="G53" s="36">
        <f>SUM(G50:G52)</f>
        <v>359</v>
      </c>
      <c r="H53" s="21"/>
      <c r="I53" s="22"/>
    </row>
    <row r="54" spans="1:9" ht="13.5" thickBot="1" x14ac:dyDescent="0.25">
      <c r="A54" s="7"/>
      <c r="B54" s="92" t="s">
        <v>2</v>
      </c>
      <c r="C54" s="93"/>
      <c r="D54" s="93"/>
      <c r="E54" s="93"/>
      <c r="F54" s="94"/>
      <c r="G54" s="38">
        <f>+G19+G23+G27+G31+G35+G39+G45+G49+G53</f>
        <v>4635.1000000000004</v>
      </c>
      <c r="H54" s="25"/>
      <c r="I54" s="26"/>
    </row>
    <row r="55" spans="1:9" ht="13.5" thickBot="1" x14ac:dyDescent="0.25">
      <c r="A55" s="7">
        <v>2</v>
      </c>
      <c r="B55" s="90" t="s">
        <v>48</v>
      </c>
      <c r="C55" s="91"/>
      <c r="D55" s="91"/>
      <c r="E55" s="91"/>
      <c r="F55" s="91"/>
      <c r="G55" s="91"/>
      <c r="H55" s="91"/>
      <c r="I55" s="91"/>
    </row>
    <row r="56" spans="1:9" ht="13.5" thickBot="1" x14ac:dyDescent="0.25">
      <c r="A56" s="7"/>
      <c r="B56" s="16">
        <v>1</v>
      </c>
      <c r="C56" s="77" t="s">
        <v>49</v>
      </c>
      <c r="D56" s="80" t="s">
        <v>127</v>
      </c>
      <c r="E56" s="83" t="s">
        <v>135</v>
      </c>
      <c r="F56" s="10" t="s">
        <v>6</v>
      </c>
      <c r="G56" s="32">
        <v>0</v>
      </c>
      <c r="H56" s="11" t="s">
        <v>50</v>
      </c>
      <c r="I56" s="12" t="s">
        <v>51</v>
      </c>
    </row>
    <row r="57" spans="1:9" ht="15.75" thickBot="1" x14ac:dyDescent="0.25">
      <c r="A57" s="7"/>
      <c r="B57" s="16"/>
      <c r="C57" s="78"/>
      <c r="D57" s="81"/>
      <c r="E57" s="84"/>
      <c r="F57" s="10" t="s">
        <v>5</v>
      </c>
      <c r="G57" s="32">
        <v>0.4</v>
      </c>
      <c r="H57" s="27"/>
      <c r="I57" s="12"/>
    </row>
    <row r="58" spans="1:9" ht="13.5" thickBot="1" x14ac:dyDescent="0.25">
      <c r="A58" s="7"/>
      <c r="B58" s="16"/>
      <c r="C58" s="79"/>
      <c r="D58" s="82"/>
      <c r="E58" s="85"/>
      <c r="F58" s="15" t="s">
        <v>4</v>
      </c>
      <c r="G58" s="32">
        <v>0</v>
      </c>
      <c r="H58" s="11"/>
      <c r="I58" s="12"/>
    </row>
    <row r="59" spans="1:9" ht="13.5" thickBot="1" x14ac:dyDescent="0.25">
      <c r="A59" s="7"/>
      <c r="B59" s="16"/>
      <c r="C59" s="17"/>
      <c r="D59" s="19"/>
      <c r="E59" s="19"/>
      <c r="F59" s="20" t="s">
        <v>3</v>
      </c>
      <c r="G59" s="36">
        <f>SUM(G56:G58)</f>
        <v>0.4</v>
      </c>
      <c r="H59" s="21"/>
      <c r="I59" s="22"/>
    </row>
    <row r="60" spans="1:9" ht="24.75" thickBot="1" x14ac:dyDescent="0.25">
      <c r="A60" s="30"/>
      <c r="B60" s="16">
        <v>2</v>
      </c>
      <c r="C60" s="77" t="s">
        <v>52</v>
      </c>
      <c r="D60" s="80" t="s">
        <v>127</v>
      </c>
      <c r="E60" s="83" t="s">
        <v>135</v>
      </c>
      <c r="F60" s="10" t="s">
        <v>6</v>
      </c>
      <c r="G60" s="32">
        <v>0</v>
      </c>
      <c r="H60" s="11" t="s">
        <v>53</v>
      </c>
      <c r="I60" s="12" t="s">
        <v>54</v>
      </c>
    </row>
    <row r="61" spans="1:9" ht="13.5" thickBot="1" x14ac:dyDescent="0.25">
      <c r="A61" s="30"/>
      <c r="B61" s="16"/>
      <c r="C61" s="78"/>
      <c r="D61" s="81"/>
      <c r="E61" s="84"/>
      <c r="F61" s="10" t="s">
        <v>5</v>
      </c>
      <c r="G61" s="32">
        <v>0.5</v>
      </c>
      <c r="H61" s="13"/>
      <c r="I61" s="12"/>
    </row>
    <row r="62" spans="1:9" ht="13.5" thickBot="1" x14ac:dyDescent="0.25">
      <c r="A62" s="30"/>
      <c r="B62" s="16"/>
      <c r="C62" s="79"/>
      <c r="D62" s="82"/>
      <c r="E62" s="85"/>
      <c r="F62" s="10" t="s">
        <v>4</v>
      </c>
      <c r="G62" s="32">
        <v>0</v>
      </c>
      <c r="H62" s="11"/>
      <c r="I62" s="12"/>
    </row>
    <row r="63" spans="1:9" ht="13.5" thickBot="1" x14ac:dyDescent="0.25">
      <c r="A63" s="30"/>
      <c r="B63" s="16"/>
      <c r="C63" s="17"/>
      <c r="D63" s="19"/>
      <c r="E63" s="19"/>
      <c r="F63" s="20" t="s">
        <v>3</v>
      </c>
      <c r="G63" s="36">
        <f>SUM(G60:G62)</f>
        <v>0.5</v>
      </c>
      <c r="H63" s="21"/>
      <c r="I63" s="22"/>
    </row>
    <row r="64" spans="1:9" ht="34.5" customHeight="1" thickBot="1" x14ac:dyDescent="0.25">
      <c r="A64" s="30"/>
      <c r="B64" s="16">
        <v>3</v>
      </c>
      <c r="C64" s="77" t="s">
        <v>55</v>
      </c>
      <c r="D64" s="80" t="s">
        <v>127</v>
      </c>
      <c r="E64" s="83" t="s">
        <v>132</v>
      </c>
      <c r="F64" s="10" t="s">
        <v>6</v>
      </c>
      <c r="G64" s="32">
        <v>0</v>
      </c>
      <c r="H64" s="11" t="s">
        <v>56</v>
      </c>
      <c r="I64" s="12">
        <v>417</v>
      </c>
    </row>
    <row r="65" spans="1:9" ht="13.5" thickBot="1" x14ac:dyDescent="0.25">
      <c r="A65" s="30"/>
      <c r="B65" s="16"/>
      <c r="C65" s="78"/>
      <c r="D65" s="81"/>
      <c r="E65" s="84"/>
      <c r="F65" s="10" t="s">
        <v>5</v>
      </c>
      <c r="G65" s="32">
        <v>7.7</v>
      </c>
      <c r="H65" s="13"/>
      <c r="I65" s="12"/>
    </row>
    <row r="66" spans="1:9" ht="13.5" thickBot="1" x14ac:dyDescent="0.25">
      <c r="A66" s="30"/>
      <c r="B66" s="16"/>
      <c r="C66" s="79"/>
      <c r="D66" s="82"/>
      <c r="E66" s="85"/>
      <c r="F66" s="10" t="s">
        <v>4</v>
      </c>
      <c r="G66" s="32">
        <v>0</v>
      </c>
      <c r="H66" s="13"/>
      <c r="I66" s="12"/>
    </row>
    <row r="67" spans="1:9" ht="13.5" thickBot="1" x14ac:dyDescent="0.25">
      <c r="A67" s="30"/>
      <c r="B67" s="16"/>
      <c r="C67" s="17"/>
      <c r="D67" s="19"/>
      <c r="E67" s="19"/>
      <c r="F67" s="20" t="s">
        <v>3</v>
      </c>
      <c r="G67" s="36">
        <f>SUM(G64:G66)</f>
        <v>7.7</v>
      </c>
      <c r="H67" s="21"/>
      <c r="I67" s="22"/>
    </row>
    <row r="68" spans="1:9" ht="26.25" customHeight="1" thickBot="1" x14ac:dyDescent="0.25">
      <c r="A68" s="30"/>
      <c r="B68" s="16">
        <v>4</v>
      </c>
      <c r="C68" s="77" t="s">
        <v>57</v>
      </c>
      <c r="D68" s="80" t="s">
        <v>127</v>
      </c>
      <c r="E68" s="83" t="s">
        <v>136</v>
      </c>
      <c r="F68" s="10" t="s">
        <v>6</v>
      </c>
      <c r="G68" s="32">
        <v>0</v>
      </c>
      <c r="H68" s="11" t="s">
        <v>58</v>
      </c>
      <c r="I68" s="12" t="s">
        <v>59</v>
      </c>
    </row>
    <row r="69" spans="1:9" ht="13.5" thickBot="1" x14ac:dyDescent="0.25">
      <c r="A69" s="30"/>
      <c r="B69" s="16"/>
      <c r="C69" s="78"/>
      <c r="D69" s="81"/>
      <c r="E69" s="84"/>
      <c r="F69" s="10" t="s">
        <v>5</v>
      </c>
      <c r="G69" s="32">
        <v>2.2000000000000002</v>
      </c>
      <c r="H69" s="13"/>
      <c r="I69" s="12"/>
    </row>
    <row r="70" spans="1:9" ht="13.5" thickBot="1" x14ac:dyDescent="0.25">
      <c r="A70" s="30"/>
      <c r="B70" s="16"/>
      <c r="C70" s="79"/>
      <c r="D70" s="82"/>
      <c r="E70" s="85"/>
      <c r="F70" s="10" t="s">
        <v>4</v>
      </c>
      <c r="G70" s="32">
        <v>0</v>
      </c>
      <c r="H70" s="11"/>
      <c r="I70" s="12"/>
    </row>
    <row r="71" spans="1:9" ht="13.5" thickBot="1" x14ac:dyDescent="0.25">
      <c r="A71" s="30"/>
      <c r="B71" s="16"/>
      <c r="C71" s="17"/>
      <c r="D71" s="19"/>
      <c r="E71" s="19"/>
      <c r="F71" s="20" t="s">
        <v>3</v>
      </c>
      <c r="G71" s="36">
        <f>SUM(G68:G70)</f>
        <v>2.2000000000000002</v>
      </c>
      <c r="H71" s="21"/>
      <c r="I71" s="22"/>
    </row>
    <row r="72" spans="1:9" ht="45.75" customHeight="1" thickBot="1" x14ac:dyDescent="0.25">
      <c r="A72" s="30"/>
      <c r="B72" s="16">
        <v>5</v>
      </c>
      <c r="C72" s="77" t="s">
        <v>60</v>
      </c>
      <c r="D72" s="80" t="s">
        <v>127</v>
      </c>
      <c r="E72" s="83" t="s">
        <v>137</v>
      </c>
      <c r="F72" s="10" t="s">
        <v>6</v>
      </c>
      <c r="G72" s="32">
        <v>0</v>
      </c>
      <c r="H72" s="11" t="s">
        <v>61</v>
      </c>
      <c r="I72" s="12">
        <v>22</v>
      </c>
    </row>
    <row r="73" spans="1:9" ht="13.5" thickBot="1" x14ac:dyDescent="0.25">
      <c r="A73" s="30"/>
      <c r="B73" s="16"/>
      <c r="C73" s="78"/>
      <c r="D73" s="81"/>
      <c r="E73" s="84"/>
      <c r="F73" s="10" t="s">
        <v>5</v>
      </c>
      <c r="G73" s="32">
        <v>9</v>
      </c>
      <c r="H73" s="13"/>
      <c r="I73" s="12"/>
    </row>
    <row r="74" spans="1:9" ht="13.5" thickBot="1" x14ac:dyDescent="0.25">
      <c r="A74" s="30"/>
      <c r="B74" s="16"/>
      <c r="C74" s="79"/>
      <c r="D74" s="82"/>
      <c r="E74" s="85"/>
      <c r="F74" s="10" t="s">
        <v>4</v>
      </c>
      <c r="G74" s="32">
        <v>0</v>
      </c>
      <c r="H74" s="11"/>
      <c r="I74" s="12"/>
    </row>
    <row r="75" spans="1:9" ht="13.5" thickBot="1" x14ac:dyDescent="0.25">
      <c r="A75" s="30"/>
      <c r="B75" s="16"/>
      <c r="C75" s="17"/>
      <c r="D75" s="19"/>
      <c r="E75" s="19"/>
      <c r="F75" s="20" t="s">
        <v>3</v>
      </c>
      <c r="G75" s="36">
        <f>SUM(G72:G74)</f>
        <v>9</v>
      </c>
      <c r="H75" s="21"/>
      <c r="I75" s="22"/>
    </row>
    <row r="76" spans="1:9" ht="45.75" customHeight="1" thickBot="1" x14ac:dyDescent="0.25">
      <c r="A76" s="30"/>
      <c r="B76" s="16">
        <v>6</v>
      </c>
      <c r="C76" s="77" t="s">
        <v>62</v>
      </c>
      <c r="D76" s="80" t="s">
        <v>127</v>
      </c>
      <c r="E76" s="83" t="s">
        <v>135</v>
      </c>
      <c r="F76" s="10" t="s">
        <v>6</v>
      </c>
      <c r="G76" s="32">
        <v>0</v>
      </c>
      <c r="H76" s="11" t="s">
        <v>63</v>
      </c>
      <c r="I76" s="12">
        <v>660</v>
      </c>
    </row>
    <row r="77" spans="1:9" ht="13.5" thickBot="1" x14ac:dyDescent="0.25">
      <c r="A77" s="30"/>
      <c r="B77" s="16"/>
      <c r="C77" s="78"/>
      <c r="D77" s="81"/>
      <c r="E77" s="84"/>
      <c r="F77" s="10" t="s">
        <v>5</v>
      </c>
      <c r="G77" s="32">
        <v>24.6</v>
      </c>
      <c r="H77" s="13"/>
      <c r="I77" s="12"/>
    </row>
    <row r="78" spans="1:9" ht="13.5" thickBot="1" x14ac:dyDescent="0.25">
      <c r="A78" s="30"/>
      <c r="B78" s="16"/>
      <c r="C78" s="79"/>
      <c r="D78" s="82"/>
      <c r="E78" s="85"/>
      <c r="F78" s="10" t="s">
        <v>4</v>
      </c>
      <c r="G78" s="32">
        <v>0</v>
      </c>
      <c r="H78" s="11"/>
      <c r="I78" s="12"/>
    </row>
    <row r="79" spans="1:9" ht="13.5" thickBot="1" x14ac:dyDescent="0.25">
      <c r="A79" s="30"/>
      <c r="B79" s="16"/>
      <c r="C79" s="17"/>
      <c r="D79" s="19"/>
      <c r="E79" s="19"/>
      <c r="F79" s="20" t="s">
        <v>3</v>
      </c>
      <c r="G79" s="36">
        <f>SUM(G76:G78)</f>
        <v>24.6</v>
      </c>
      <c r="H79" s="21"/>
      <c r="I79" s="22"/>
    </row>
    <row r="80" spans="1:9" ht="45.75" customHeight="1" thickBot="1" x14ac:dyDescent="0.25">
      <c r="A80" s="30"/>
      <c r="B80" s="16">
        <v>7</v>
      </c>
      <c r="C80" s="77" t="s">
        <v>64</v>
      </c>
      <c r="D80" s="80" t="s">
        <v>127</v>
      </c>
      <c r="E80" s="83" t="s">
        <v>135</v>
      </c>
      <c r="F80" s="10" t="s">
        <v>6</v>
      </c>
      <c r="G80" s="32">
        <v>0</v>
      </c>
      <c r="H80" s="11" t="s">
        <v>65</v>
      </c>
      <c r="I80" s="12">
        <v>1800</v>
      </c>
    </row>
    <row r="81" spans="1:9" ht="13.5" thickBot="1" x14ac:dyDescent="0.25">
      <c r="A81" s="30"/>
      <c r="B81" s="16"/>
      <c r="C81" s="78"/>
      <c r="D81" s="81"/>
      <c r="E81" s="84"/>
      <c r="F81" s="10" t="s">
        <v>5</v>
      </c>
      <c r="G81" s="32">
        <v>2.2000000000000002</v>
      </c>
      <c r="H81" s="13"/>
      <c r="I81" s="12"/>
    </row>
    <row r="82" spans="1:9" ht="13.5" thickBot="1" x14ac:dyDescent="0.25">
      <c r="A82" s="30"/>
      <c r="B82" s="16"/>
      <c r="C82" s="79"/>
      <c r="D82" s="82"/>
      <c r="E82" s="85"/>
      <c r="F82" s="10" t="s">
        <v>4</v>
      </c>
      <c r="G82" s="32">
        <v>0</v>
      </c>
      <c r="H82" s="11"/>
      <c r="I82" s="12"/>
    </row>
    <row r="83" spans="1:9" ht="13.5" thickBot="1" x14ac:dyDescent="0.25">
      <c r="A83" s="30"/>
      <c r="B83" s="16"/>
      <c r="C83" s="17"/>
      <c r="D83" s="19"/>
      <c r="E83" s="19"/>
      <c r="F83" s="20" t="s">
        <v>3</v>
      </c>
      <c r="G83" s="36">
        <f>SUM(G80:G82)</f>
        <v>2.2000000000000002</v>
      </c>
      <c r="H83" s="21"/>
      <c r="I83" s="22"/>
    </row>
    <row r="84" spans="1:9" ht="39" customHeight="1" thickBot="1" x14ac:dyDescent="0.25">
      <c r="A84" s="30"/>
      <c r="B84" s="16">
        <v>8</v>
      </c>
      <c r="C84" s="77" t="s">
        <v>66</v>
      </c>
      <c r="D84" s="80" t="s">
        <v>127</v>
      </c>
      <c r="E84" s="83" t="s">
        <v>130</v>
      </c>
      <c r="F84" s="10" t="s">
        <v>6</v>
      </c>
      <c r="G84" s="32">
        <v>0</v>
      </c>
      <c r="H84" s="11" t="s">
        <v>67</v>
      </c>
      <c r="I84" s="12">
        <v>397</v>
      </c>
    </row>
    <row r="85" spans="1:9" ht="24.75" thickBot="1" x14ac:dyDescent="0.25">
      <c r="A85" s="30"/>
      <c r="B85" s="16"/>
      <c r="C85" s="78"/>
      <c r="D85" s="81"/>
      <c r="E85" s="84"/>
      <c r="F85" s="10" t="s">
        <v>5</v>
      </c>
      <c r="G85" s="32">
        <v>22.2</v>
      </c>
      <c r="H85" s="11" t="s">
        <v>68</v>
      </c>
      <c r="I85" s="12">
        <v>390</v>
      </c>
    </row>
    <row r="86" spans="1:9" ht="24.75" thickBot="1" x14ac:dyDescent="0.25">
      <c r="A86" s="30"/>
      <c r="B86" s="16"/>
      <c r="C86" s="79"/>
      <c r="D86" s="82"/>
      <c r="E86" s="85"/>
      <c r="F86" s="10" t="s">
        <v>4</v>
      </c>
      <c r="G86" s="32">
        <v>0</v>
      </c>
      <c r="H86" s="11" t="s">
        <v>438</v>
      </c>
      <c r="I86" s="12">
        <v>5</v>
      </c>
    </row>
    <row r="87" spans="1:9" ht="13.5" thickBot="1" x14ac:dyDescent="0.25">
      <c r="A87" s="30"/>
      <c r="B87" s="16"/>
      <c r="C87" s="17"/>
      <c r="D87" s="19"/>
      <c r="E87" s="19"/>
      <c r="F87" s="20" t="s">
        <v>3</v>
      </c>
      <c r="G87" s="36">
        <f>SUM(G84:G86)</f>
        <v>22.2</v>
      </c>
      <c r="H87" s="21"/>
      <c r="I87" s="22"/>
    </row>
    <row r="88" spans="1:9" ht="45.75" customHeight="1" thickBot="1" x14ac:dyDescent="0.25">
      <c r="A88" s="30"/>
      <c r="B88" s="16">
        <v>9</v>
      </c>
      <c r="C88" s="77" t="s">
        <v>70</v>
      </c>
      <c r="D88" s="80" t="s">
        <v>127</v>
      </c>
      <c r="E88" s="83" t="s">
        <v>135</v>
      </c>
      <c r="F88" s="10" t="s">
        <v>6</v>
      </c>
      <c r="G88" s="32">
        <v>0</v>
      </c>
      <c r="H88" s="11" t="s">
        <v>71</v>
      </c>
      <c r="I88" s="12" t="s">
        <v>72</v>
      </c>
    </row>
    <row r="89" spans="1:9" ht="13.5" thickBot="1" x14ac:dyDescent="0.25">
      <c r="A89" s="30"/>
      <c r="B89" s="16"/>
      <c r="C89" s="78"/>
      <c r="D89" s="81"/>
      <c r="E89" s="84"/>
      <c r="F89" s="10" t="s">
        <v>5</v>
      </c>
      <c r="G89" s="32">
        <v>3.1</v>
      </c>
      <c r="H89" s="13"/>
      <c r="I89" s="12"/>
    </row>
    <row r="90" spans="1:9" ht="13.5" thickBot="1" x14ac:dyDescent="0.25">
      <c r="A90" s="30"/>
      <c r="B90" s="16"/>
      <c r="C90" s="79"/>
      <c r="D90" s="82"/>
      <c r="E90" s="85"/>
      <c r="F90" s="10" t="s">
        <v>4</v>
      </c>
      <c r="G90" s="32">
        <v>0</v>
      </c>
      <c r="H90" s="11"/>
      <c r="I90" s="12"/>
    </row>
    <row r="91" spans="1:9" ht="13.5" thickBot="1" x14ac:dyDescent="0.25">
      <c r="A91" s="30"/>
      <c r="B91" s="16"/>
      <c r="C91" s="17"/>
      <c r="D91" s="19"/>
      <c r="E91" s="19"/>
      <c r="F91" s="20" t="s">
        <v>3</v>
      </c>
      <c r="G91" s="36">
        <f>SUM(G88:G90)</f>
        <v>3.1</v>
      </c>
      <c r="H91" s="21"/>
      <c r="I91" s="22"/>
    </row>
    <row r="92" spans="1:9" ht="57" customHeight="1" thickBot="1" x14ac:dyDescent="0.25">
      <c r="A92" s="30"/>
      <c r="B92" s="16">
        <v>10</v>
      </c>
      <c r="C92" s="77" t="s">
        <v>73</v>
      </c>
      <c r="D92" s="80" t="s">
        <v>127</v>
      </c>
      <c r="E92" s="83" t="s">
        <v>138</v>
      </c>
      <c r="F92" s="10" t="s">
        <v>6</v>
      </c>
      <c r="G92" s="32">
        <v>0</v>
      </c>
      <c r="H92" s="11" t="s">
        <v>74</v>
      </c>
      <c r="I92" s="12" t="s">
        <v>47</v>
      </c>
    </row>
    <row r="93" spans="1:9" ht="13.5" thickBot="1" x14ac:dyDescent="0.25">
      <c r="A93" s="30"/>
      <c r="B93" s="16"/>
      <c r="C93" s="78"/>
      <c r="D93" s="81"/>
      <c r="E93" s="84"/>
      <c r="F93" s="10" t="s">
        <v>5</v>
      </c>
      <c r="G93" s="32">
        <v>15.9</v>
      </c>
      <c r="H93" s="13"/>
      <c r="I93" s="12"/>
    </row>
    <row r="94" spans="1:9" ht="13.5" thickBot="1" x14ac:dyDescent="0.25">
      <c r="A94" s="30"/>
      <c r="B94" s="16"/>
      <c r="C94" s="79"/>
      <c r="D94" s="82"/>
      <c r="E94" s="85"/>
      <c r="F94" s="10" t="s">
        <v>4</v>
      </c>
      <c r="G94" s="32">
        <v>0</v>
      </c>
      <c r="H94" s="11"/>
      <c r="I94" s="12"/>
    </row>
    <row r="95" spans="1:9" ht="13.5" thickBot="1" x14ac:dyDescent="0.25">
      <c r="A95" s="30"/>
      <c r="B95" s="16"/>
      <c r="C95" s="17"/>
      <c r="D95" s="19"/>
      <c r="E95" s="19"/>
      <c r="F95" s="20" t="s">
        <v>3</v>
      </c>
      <c r="G95" s="36">
        <f>SUM(G92:G94)</f>
        <v>15.9</v>
      </c>
      <c r="H95" s="21"/>
      <c r="I95" s="22"/>
    </row>
    <row r="96" spans="1:9" ht="57" customHeight="1" thickBot="1" x14ac:dyDescent="0.25">
      <c r="A96" s="30"/>
      <c r="B96" s="16">
        <v>11</v>
      </c>
      <c r="C96" s="77" t="s">
        <v>75</v>
      </c>
      <c r="D96" s="80" t="s">
        <v>127</v>
      </c>
      <c r="E96" s="83" t="s">
        <v>138</v>
      </c>
      <c r="F96" s="10" t="s">
        <v>6</v>
      </c>
      <c r="G96" s="32">
        <v>0</v>
      </c>
      <c r="H96" s="11" t="s">
        <v>76</v>
      </c>
      <c r="I96" s="12">
        <v>90</v>
      </c>
    </row>
    <row r="97" spans="1:9" ht="13.5" thickBot="1" x14ac:dyDescent="0.25">
      <c r="A97" s="30"/>
      <c r="B97" s="16"/>
      <c r="C97" s="78"/>
      <c r="D97" s="81"/>
      <c r="E97" s="84"/>
      <c r="F97" s="10" t="s">
        <v>5</v>
      </c>
      <c r="G97" s="32">
        <v>21.3</v>
      </c>
      <c r="H97" s="13"/>
      <c r="I97" s="12"/>
    </row>
    <row r="98" spans="1:9" ht="13.5" thickBot="1" x14ac:dyDescent="0.25">
      <c r="A98" s="30"/>
      <c r="B98" s="16"/>
      <c r="C98" s="79"/>
      <c r="D98" s="82"/>
      <c r="E98" s="85"/>
      <c r="F98" s="10" t="s">
        <v>4</v>
      </c>
      <c r="G98" s="32">
        <v>0</v>
      </c>
      <c r="H98" s="11"/>
      <c r="I98" s="12"/>
    </row>
    <row r="99" spans="1:9" ht="13.5" thickBot="1" x14ac:dyDescent="0.25">
      <c r="A99" s="30"/>
      <c r="B99" s="16"/>
      <c r="C99" s="17"/>
      <c r="D99" s="19"/>
      <c r="E99" s="19"/>
      <c r="F99" s="20" t="s">
        <v>3</v>
      </c>
      <c r="G99" s="36">
        <f>SUM(G96:G98)</f>
        <v>21.3</v>
      </c>
      <c r="H99" s="21"/>
      <c r="I99" s="22"/>
    </row>
    <row r="100" spans="1:9" ht="24.75" thickBot="1" x14ac:dyDescent="0.25">
      <c r="A100" s="30"/>
      <c r="B100" s="16">
        <v>12</v>
      </c>
      <c r="C100" s="77" t="s">
        <v>77</v>
      </c>
      <c r="D100" s="80" t="s">
        <v>127</v>
      </c>
      <c r="E100" s="83" t="s">
        <v>139</v>
      </c>
      <c r="F100" s="10" t="s">
        <v>6</v>
      </c>
      <c r="G100" s="32">
        <v>0</v>
      </c>
      <c r="H100" s="11" t="s">
        <v>78</v>
      </c>
      <c r="I100" s="12">
        <v>5000</v>
      </c>
    </row>
    <row r="101" spans="1:9" ht="13.5" thickBot="1" x14ac:dyDescent="0.25">
      <c r="A101" s="30"/>
      <c r="B101" s="16"/>
      <c r="C101" s="78"/>
      <c r="D101" s="81"/>
      <c r="E101" s="84"/>
      <c r="F101" s="10" t="s">
        <v>5</v>
      </c>
      <c r="G101" s="32">
        <v>70.3</v>
      </c>
      <c r="H101" s="13"/>
      <c r="I101" s="12"/>
    </row>
    <row r="102" spans="1:9" ht="13.5" thickBot="1" x14ac:dyDescent="0.25">
      <c r="A102" s="30"/>
      <c r="B102" s="16"/>
      <c r="C102" s="79"/>
      <c r="D102" s="82"/>
      <c r="E102" s="85"/>
      <c r="F102" s="10" t="s">
        <v>4</v>
      </c>
      <c r="G102" s="32">
        <v>0</v>
      </c>
      <c r="H102" s="11"/>
      <c r="I102" s="12"/>
    </row>
    <row r="103" spans="1:9" ht="13.5" thickBot="1" x14ac:dyDescent="0.25">
      <c r="A103" s="30"/>
      <c r="B103" s="16"/>
      <c r="C103" s="17"/>
      <c r="D103" s="19"/>
      <c r="E103" s="19"/>
      <c r="F103" s="20" t="s">
        <v>3</v>
      </c>
      <c r="G103" s="36">
        <f>SUM(G100:G102)</f>
        <v>70.3</v>
      </c>
      <c r="H103" s="21"/>
      <c r="I103" s="22"/>
    </row>
    <row r="104" spans="1:9" ht="12.75" customHeight="1" x14ac:dyDescent="0.2">
      <c r="A104" s="95"/>
      <c r="B104" s="97">
        <v>13</v>
      </c>
      <c r="C104" s="77" t="s">
        <v>79</v>
      </c>
      <c r="D104" s="80" t="s">
        <v>127</v>
      </c>
      <c r="E104" s="83" t="s">
        <v>140</v>
      </c>
      <c r="F104" s="99" t="s">
        <v>6</v>
      </c>
      <c r="G104" s="101">
        <v>0</v>
      </c>
      <c r="H104" s="103" t="s">
        <v>80</v>
      </c>
      <c r="I104" s="105" t="s">
        <v>69</v>
      </c>
    </row>
    <row r="105" spans="1:9" ht="13.5" thickBot="1" x14ac:dyDescent="0.25">
      <c r="A105" s="96"/>
      <c r="B105" s="98"/>
      <c r="C105" s="78"/>
      <c r="D105" s="81"/>
      <c r="E105" s="84"/>
      <c r="F105" s="100"/>
      <c r="G105" s="102"/>
      <c r="H105" s="104"/>
      <c r="I105" s="106"/>
    </row>
    <row r="106" spans="1:9" ht="13.5" thickBot="1" x14ac:dyDescent="0.25">
      <c r="A106" s="30"/>
      <c r="B106" s="16"/>
      <c r="C106" s="78"/>
      <c r="D106" s="81"/>
      <c r="E106" s="84"/>
      <c r="F106" s="10" t="s">
        <v>5</v>
      </c>
      <c r="G106" s="32">
        <v>3.6</v>
      </c>
      <c r="H106" s="13"/>
      <c r="I106" s="12"/>
    </row>
    <row r="107" spans="1:9" ht="13.5" thickBot="1" x14ac:dyDescent="0.25">
      <c r="A107" s="30"/>
      <c r="B107" s="16"/>
      <c r="C107" s="79"/>
      <c r="D107" s="82"/>
      <c r="E107" s="85"/>
      <c r="F107" s="10" t="s">
        <v>4</v>
      </c>
      <c r="G107" s="32">
        <v>0</v>
      </c>
      <c r="H107" s="11"/>
      <c r="I107" s="12"/>
    </row>
    <row r="108" spans="1:9" ht="13.5" thickBot="1" x14ac:dyDescent="0.25">
      <c r="A108" s="30"/>
      <c r="B108" s="16"/>
      <c r="C108" s="17"/>
      <c r="D108" s="19"/>
      <c r="E108" s="19"/>
      <c r="F108" s="20" t="s">
        <v>3</v>
      </c>
      <c r="G108" s="36">
        <f>SUM(G104:G107)</f>
        <v>3.6</v>
      </c>
      <c r="H108" s="21"/>
      <c r="I108" s="22"/>
    </row>
    <row r="109" spans="1:9" ht="26.25" customHeight="1" thickBot="1" x14ac:dyDescent="0.25">
      <c r="A109" s="30"/>
      <c r="B109" s="16">
        <v>14</v>
      </c>
      <c r="C109" s="77" t="s">
        <v>81</v>
      </c>
      <c r="D109" s="80" t="s">
        <v>127</v>
      </c>
      <c r="E109" s="83" t="s">
        <v>136</v>
      </c>
      <c r="F109" s="10" t="s">
        <v>6</v>
      </c>
      <c r="G109" s="32">
        <v>0</v>
      </c>
      <c r="H109" s="11" t="s">
        <v>82</v>
      </c>
      <c r="I109" s="12" t="s">
        <v>47</v>
      </c>
    </row>
    <row r="110" spans="1:9" ht="13.5" thickBot="1" x14ac:dyDescent="0.25">
      <c r="A110" s="30"/>
      <c r="B110" s="16"/>
      <c r="C110" s="78"/>
      <c r="D110" s="81"/>
      <c r="E110" s="84"/>
      <c r="F110" s="10" t="s">
        <v>5</v>
      </c>
      <c r="G110" s="32">
        <v>6.4</v>
      </c>
      <c r="H110" s="13"/>
      <c r="I110" s="12"/>
    </row>
    <row r="111" spans="1:9" ht="13.5" thickBot="1" x14ac:dyDescent="0.25">
      <c r="A111" s="30"/>
      <c r="B111" s="16"/>
      <c r="C111" s="79"/>
      <c r="D111" s="82"/>
      <c r="E111" s="85"/>
      <c r="F111" s="10" t="s">
        <v>4</v>
      </c>
      <c r="G111" s="32">
        <v>0</v>
      </c>
      <c r="H111" s="11"/>
      <c r="I111" s="12"/>
    </row>
    <row r="112" spans="1:9" ht="13.5" thickBot="1" x14ac:dyDescent="0.25">
      <c r="A112" s="30"/>
      <c r="B112" s="16"/>
      <c r="C112" s="17"/>
      <c r="D112" s="19"/>
      <c r="E112" s="19"/>
      <c r="F112" s="20" t="s">
        <v>3</v>
      </c>
      <c r="G112" s="36">
        <f>SUM(G109:G111)</f>
        <v>6.4</v>
      </c>
      <c r="H112" s="21"/>
      <c r="I112" s="22"/>
    </row>
    <row r="113" spans="1:9" ht="26.25" customHeight="1" thickBot="1" x14ac:dyDescent="0.25">
      <c r="A113" s="30"/>
      <c r="B113" s="16">
        <v>15</v>
      </c>
      <c r="C113" s="77" t="s">
        <v>83</v>
      </c>
      <c r="D113" s="80" t="s">
        <v>127</v>
      </c>
      <c r="E113" s="83" t="s">
        <v>136</v>
      </c>
      <c r="F113" s="10" t="s">
        <v>6</v>
      </c>
      <c r="G113" s="32">
        <v>0</v>
      </c>
      <c r="H113" s="11" t="s">
        <v>84</v>
      </c>
      <c r="I113" s="12" t="s">
        <v>85</v>
      </c>
    </row>
    <row r="114" spans="1:9" ht="13.5" thickBot="1" x14ac:dyDescent="0.25">
      <c r="A114" s="30"/>
      <c r="B114" s="16"/>
      <c r="C114" s="78"/>
      <c r="D114" s="81"/>
      <c r="E114" s="84"/>
      <c r="F114" s="10" t="s">
        <v>5</v>
      </c>
      <c r="G114" s="32">
        <v>0</v>
      </c>
      <c r="H114" s="13"/>
      <c r="I114" s="12"/>
    </row>
    <row r="115" spans="1:9" ht="13.5" thickBot="1" x14ac:dyDescent="0.25">
      <c r="A115" s="30"/>
      <c r="B115" s="16"/>
      <c r="C115" s="79"/>
      <c r="D115" s="82"/>
      <c r="E115" s="85"/>
      <c r="F115" s="10" t="s">
        <v>4</v>
      </c>
      <c r="G115" s="32">
        <v>0</v>
      </c>
      <c r="H115" s="11"/>
      <c r="I115" s="12"/>
    </row>
    <row r="116" spans="1:9" ht="13.5" thickBot="1" x14ac:dyDescent="0.25">
      <c r="A116" s="30"/>
      <c r="B116" s="16"/>
      <c r="C116" s="17"/>
      <c r="D116" s="19"/>
      <c r="E116" s="19"/>
      <c r="F116" s="20" t="s">
        <v>3</v>
      </c>
      <c r="G116" s="36">
        <f>SUM(G113:G115)</f>
        <v>0</v>
      </c>
      <c r="H116" s="21"/>
      <c r="I116" s="22"/>
    </row>
    <row r="117" spans="1:9" ht="23.25" customHeight="1" thickBot="1" x14ac:dyDescent="0.25">
      <c r="A117" s="30"/>
      <c r="B117" s="16">
        <v>16</v>
      </c>
      <c r="C117" s="77" t="s">
        <v>86</v>
      </c>
      <c r="D117" s="80" t="s">
        <v>127</v>
      </c>
      <c r="E117" s="83" t="s">
        <v>136</v>
      </c>
      <c r="F117" s="10" t="s">
        <v>6</v>
      </c>
      <c r="G117" s="32">
        <v>0</v>
      </c>
      <c r="H117" s="11" t="s">
        <v>87</v>
      </c>
      <c r="I117" s="12" t="s">
        <v>47</v>
      </c>
    </row>
    <row r="118" spans="1:9" ht="13.5" thickBot="1" x14ac:dyDescent="0.25">
      <c r="A118" s="30"/>
      <c r="B118" s="16"/>
      <c r="C118" s="78"/>
      <c r="D118" s="81"/>
      <c r="E118" s="84"/>
      <c r="F118" s="10" t="s">
        <v>5</v>
      </c>
      <c r="G118" s="32">
        <v>10.5</v>
      </c>
      <c r="H118" s="13"/>
      <c r="I118" s="12"/>
    </row>
    <row r="119" spans="1:9" ht="13.5" thickBot="1" x14ac:dyDescent="0.25">
      <c r="A119" s="30"/>
      <c r="B119" s="16"/>
      <c r="C119" s="79"/>
      <c r="D119" s="82"/>
      <c r="E119" s="85"/>
      <c r="F119" s="10" t="s">
        <v>4</v>
      </c>
      <c r="G119" s="32">
        <v>0</v>
      </c>
      <c r="H119" s="11"/>
      <c r="I119" s="12"/>
    </row>
    <row r="120" spans="1:9" ht="13.5" thickBot="1" x14ac:dyDescent="0.25">
      <c r="A120" s="30"/>
      <c r="B120" s="16"/>
      <c r="C120" s="17"/>
      <c r="D120" s="19"/>
      <c r="E120" s="19"/>
      <c r="F120" s="20" t="s">
        <v>3</v>
      </c>
      <c r="G120" s="36">
        <f>SUM(G117:G119)</f>
        <v>10.5</v>
      </c>
      <c r="H120" s="21"/>
      <c r="I120" s="22"/>
    </row>
    <row r="121" spans="1:9" ht="26.25" customHeight="1" thickBot="1" x14ac:dyDescent="0.25">
      <c r="A121" s="30"/>
      <c r="B121" s="16">
        <v>17</v>
      </c>
      <c r="C121" s="77" t="s">
        <v>88</v>
      </c>
      <c r="D121" s="80" t="s">
        <v>127</v>
      </c>
      <c r="E121" s="83" t="s">
        <v>136</v>
      </c>
      <c r="F121" s="10" t="s">
        <v>6</v>
      </c>
      <c r="G121" s="32">
        <v>0</v>
      </c>
      <c r="H121" s="11" t="s">
        <v>89</v>
      </c>
      <c r="I121" s="12" t="s">
        <v>47</v>
      </c>
    </row>
    <row r="122" spans="1:9" ht="13.5" thickBot="1" x14ac:dyDescent="0.25">
      <c r="A122" s="30"/>
      <c r="B122" s="16"/>
      <c r="C122" s="78"/>
      <c r="D122" s="81"/>
      <c r="E122" s="84"/>
      <c r="F122" s="10" t="s">
        <v>5</v>
      </c>
      <c r="G122" s="32">
        <v>15.3</v>
      </c>
      <c r="H122" s="13"/>
      <c r="I122" s="12"/>
    </row>
    <row r="123" spans="1:9" ht="13.5" thickBot="1" x14ac:dyDescent="0.25">
      <c r="A123" s="30"/>
      <c r="B123" s="16"/>
      <c r="C123" s="79"/>
      <c r="D123" s="82"/>
      <c r="E123" s="85"/>
      <c r="F123" s="10" t="s">
        <v>4</v>
      </c>
      <c r="G123" s="32">
        <v>0</v>
      </c>
      <c r="H123" s="11"/>
      <c r="I123" s="12"/>
    </row>
    <row r="124" spans="1:9" ht="13.5" thickBot="1" x14ac:dyDescent="0.25">
      <c r="A124" s="30"/>
      <c r="B124" s="16"/>
      <c r="C124" s="17"/>
      <c r="D124" s="19"/>
      <c r="E124" s="19"/>
      <c r="F124" s="20" t="s">
        <v>3</v>
      </c>
      <c r="G124" s="36">
        <f>SUM(G121:G123)</f>
        <v>15.3</v>
      </c>
      <c r="H124" s="21"/>
      <c r="I124" s="22"/>
    </row>
    <row r="125" spans="1:9" ht="24.75" thickBot="1" x14ac:dyDescent="0.25">
      <c r="A125" s="30"/>
      <c r="B125" s="16">
        <v>18</v>
      </c>
      <c r="C125" s="77" t="s">
        <v>90</v>
      </c>
      <c r="D125" s="80" t="s">
        <v>127</v>
      </c>
      <c r="E125" s="83" t="s">
        <v>141</v>
      </c>
      <c r="F125" s="10" t="s">
        <v>6</v>
      </c>
      <c r="G125" s="32">
        <v>0</v>
      </c>
      <c r="H125" s="52" t="s">
        <v>439</v>
      </c>
      <c r="I125" s="12">
        <v>34</v>
      </c>
    </row>
    <row r="126" spans="1:9" ht="36.75" thickBot="1" x14ac:dyDescent="0.25">
      <c r="A126" s="30"/>
      <c r="B126" s="16"/>
      <c r="C126" s="78"/>
      <c r="D126" s="81"/>
      <c r="E126" s="84"/>
      <c r="F126" s="10" t="s">
        <v>5</v>
      </c>
      <c r="G126" s="32">
        <v>16.399999999999999</v>
      </c>
      <c r="H126" s="11" t="s">
        <v>440</v>
      </c>
      <c r="I126" s="12">
        <v>34</v>
      </c>
    </row>
    <row r="127" spans="1:9" ht="24.75" thickBot="1" x14ac:dyDescent="0.25">
      <c r="A127" s="30"/>
      <c r="B127" s="16"/>
      <c r="C127" s="79"/>
      <c r="D127" s="82"/>
      <c r="E127" s="85"/>
      <c r="F127" s="10" t="s">
        <v>4</v>
      </c>
      <c r="G127" s="32">
        <v>0</v>
      </c>
      <c r="H127" s="11" t="s">
        <v>441</v>
      </c>
      <c r="I127" s="12">
        <v>1</v>
      </c>
    </row>
    <row r="128" spans="1:9" ht="13.5" thickBot="1" x14ac:dyDescent="0.25">
      <c r="A128" s="30"/>
      <c r="B128" s="16"/>
      <c r="C128" s="17"/>
      <c r="D128" s="19"/>
      <c r="E128" s="19"/>
      <c r="F128" s="20" t="s">
        <v>3</v>
      </c>
      <c r="G128" s="36">
        <f>SUM(G125:G127)</f>
        <v>16.399999999999999</v>
      </c>
      <c r="H128" s="21"/>
      <c r="I128" s="22"/>
    </row>
    <row r="129" spans="1:9" ht="24.75" thickBot="1" x14ac:dyDescent="0.25">
      <c r="A129" s="30"/>
      <c r="B129" s="16">
        <v>19</v>
      </c>
      <c r="C129" s="77" t="s">
        <v>91</v>
      </c>
      <c r="D129" s="80" t="s">
        <v>127</v>
      </c>
      <c r="E129" s="83" t="s">
        <v>136</v>
      </c>
      <c r="F129" s="10" t="s">
        <v>6</v>
      </c>
      <c r="G129" s="32">
        <v>0</v>
      </c>
      <c r="H129" s="11" t="s">
        <v>92</v>
      </c>
      <c r="I129" s="12" t="s">
        <v>54</v>
      </c>
    </row>
    <row r="130" spans="1:9" ht="13.5" thickBot="1" x14ac:dyDescent="0.25">
      <c r="A130" s="30"/>
      <c r="B130" s="16"/>
      <c r="C130" s="78"/>
      <c r="D130" s="81"/>
      <c r="E130" s="84"/>
      <c r="F130" s="10" t="s">
        <v>5</v>
      </c>
      <c r="G130" s="32">
        <v>1</v>
      </c>
      <c r="H130" s="13"/>
      <c r="I130" s="12"/>
    </row>
    <row r="131" spans="1:9" ht="13.5" thickBot="1" x14ac:dyDescent="0.25">
      <c r="A131" s="30"/>
      <c r="B131" s="16"/>
      <c r="C131" s="79"/>
      <c r="D131" s="82"/>
      <c r="E131" s="85"/>
      <c r="F131" s="10" t="s">
        <v>4</v>
      </c>
      <c r="G131" s="32">
        <v>0</v>
      </c>
      <c r="H131" s="11"/>
      <c r="I131" s="12"/>
    </row>
    <row r="132" spans="1:9" ht="13.5" thickBot="1" x14ac:dyDescent="0.25">
      <c r="A132" s="30"/>
      <c r="B132" s="16"/>
      <c r="C132" s="17"/>
      <c r="D132" s="19"/>
      <c r="E132" s="19"/>
      <c r="F132" s="20" t="s">
        <v>3</v>
      </c>
      <c r="G132" s="36">
        <f>SUM(G129:G131)</f>
        <v>1</v>
      </c>
      <c r="H132" s="21"/>
      <c r="I132" s="22"/>
    </row>
    <row r="133" spans="1:9" ht="24.75" thickBot="1" x14ac:dyDescent="0.25">
      <c r="A133" s="30"/>
      <c r="B133" s="16">
        <v>22</v>
      </c>
      <c r="C133" s="77" t="s">
        <v>93</v>
      </c>
      <c r="D133" s="80" t="s">
        <v>127</v>
      </c>
      <c r="E133" s="83" t="s">
        <v>142</v>
      </c>
      <c r="F133" s="10" t="s">
        <v>6</v>
      </c>
      <c r="G133" s="32">
        <v>0</v>
      </c>
      <c r="H133" s="11" t="s">
        <v>94</v>
      </c>
      <c r="I133" s="12" t="s">
        <v>95</v>
      </c>
    </row>
    <row r="134" spans="1:9" ht="13.5" thickBot="1" x14ac:dyDescent="0.25">
      <c r="A134" s="30"/>
      <c r="B134" s="16"/>
      <c r="C134" s="78"/>
      <c r="D134" s="81"/>
      <c r="E134" s="84"/>
      <c r="F134" s="10" t="s">
        <v>5</v>
      </c>
      <c r="G134" s="32">
        <v>10.1</v>
      </c>
      <c r="H134" s="13"/>
      <c r="I134" s="12"/>
    </row>
    <row r="135" spans="1:9" ht="13.5" thickBot="1" x14ac:dyDescent="0.25">
      <c r="A135" s="30"/>
      <c r="B135" s="16"/>
      <c r="C135" s="79"/>
      <c r="D135" s="82"/>
      <c r="E135" s="85"/>
      <c r="F135" s="10" t="s">
        <v>4</v>
      </c>
      <c r="G135" s="32">
        <v>0</v>
      </c>
      <c r="H135" s="11"/>
      <c r="I135" s="12"/>
    </row>
    <row r="136" spans="1:9" ht="13.5" thickBot="1" x14ac:dyDescent="0.25">
      <c r="A136" s="30"/>
      <c r="B136" s="16"/>
      <c r="C136" s="17"/>
      <c r="D136" s="19"/>
      <c r="E136" s="19"/>
      <c r="F136" s="20" t="s">
        <v>3</v>
      </c>
      <c r="G136" s="36">
        <f>SUM(G133:G135)</f>
        <v>10.1</v>
      </c>
      <c r="H136" s="21"/>
      <c r="I136" s="22"/>
    </row>
    <row r="137" spans="1:9" ht="36.75" thickBot="1" x14ac:dyDescent="0.25">
      <c r="A137" s="30"/>
      <c r="B137" s="16">
        <v>23</v>
      </c>
      <c r="C137" s="77" t="s">
        <v>96</v>
      </c>
      <c r="D137" s="80" t="s">
        <v>127</v>
      </c>
      <c r="E137" s="83" t="s">
        <v>143</v>
      </c>
      <c r="F137" s="10" t="s">
        <v>6</v>
      </c>
      <c r="G137" s="32">
        <v>0</v>
      </c>
      <c r="H137" s="11" t="s">
        <v>97</v>
      </c>
      <c r="I137" s="12" t="s">
        <v>98</v>
      </c>
    </row>
    <row r="138" spans="1:9" ht="13.5" thickBot="1" x14ac:dyDescent="0.25">
      <c r="A138" s="30"/>
      <c r="B138" s="16"/>
      <c r="C138" s="78"/>
      <c r="D138" s="81"/>
      <c r="E138" s="84"/>
      <c r="F138" s="10" t="s">
        <v>5</v>
      </c>
      <c r="G138" s="32">
        <v>24.3</v>
      </c>
      <c r="H138" s="13"/>
      <c r="I138" s="12"/>
    </row>
    <row r="139" spans="1:9" ht="13.5" thickBot="1" x14ac:dyDescent="0.25">
      <c r="A139" s="30"/>
      <c r="B139" s="16"/>
      <c r="C139" s="79"/>
      <c r="D139" s="82"/>
      <c r="E139" s="85"/>
      <c r="F139" s="10" t="s">
        <v>4</v>
      </c>
      <c r="G139" s="32">
        <v>0</v>
      </c>
      <c r="H139" s="11"/>
      <c r="I139" s="12"/>
    </row>
    <row r="140" spans="1:9" ht="13.5" thickBot="1" x14ac:dyDescent="0.25">
      <c r="A140" s="30"/>
      <c r="B140" s="16"/>
      <c r="C140" s="17"/>
      <c r="D140" s="19"/>
      <c r="E140" s="19"/>
      <c r="F140" s="20" t="s">
        <v>3</v>
      </c>
      <c r="G140" s="36">
        <f>SUM(G137:G139)</f>
        <v>24.3</v>
      </c>
      <c r="H140" s="21"/>
      <c r="I140" s="22"/>
    </row>
    <row r="141" spans="1:9" ht="13.5" thickBot="1" x14ac:dyDescent="0.25">
      <c r="A141" s="30"/>
      <c r="B141" s="16">
        <v>24</v>
      </c>
      <c r="C141" s="77" t="s">
        <v>99</v>
      </c>
      <c r="D141" s="80" t="s">
        <v>127</v>
      </c>
      <c r="E141" s="83" t="s">
        <v>136</v>
      </c>
      <c r="F141" s="10" t="s">
        <v>6</v>
      </c>
      <c r="G141" s="32">
        <v>0</v>
      </c>
      <c r="H141" s="11" t="s">
        <v>100</v>
      </c>
      <c r="I141" s="12" t="s">
        <v>85</v>
      </c>
    </row>
    <row r="142" spans="1:9" ht="13.5" thickBot="1" x14ac:dyDescent="0.25">
      <c r="A142" s="30"/>
      <c r="B142" s="16"/>
      <c r="C142" s="78"/>
      <c r="D142" s="81"/>
      <c r="E142" s="84"/>
      <c r="F142" s="10" t="s">
        <v>5</v>
      </c>
      <c r="G142" s="32">
        <v>1.6</v>
      </c>
      <c r="H142" s="13"/>
      <c r="I142" s="12"/>
    </row>
    <row r="143" spans="1:9" ht="13.5" thickBot="1" x14ac:dyDescent="0.25">
      <c r="A143" s="30"/>
      <c r="B143" s="16"/>
      <c r="C143" s="79"/>
      <c r="D143" s="82"/>
      <c r="E143" s="85"/>
      <c r="F143" s="10" t="s">
        <v>4</v>
      </c>
      <c r="G143" s="32">
        <v>0</v>
      </c>
      <c r="H143" s="11"/>
      <c r="I143" s="12"/>
    </row>
    <row r="144" spans="1:9" ht="13.5" thickBot="1" x14ac:dyDescent="0.25">
      <c r="A144" s="30"/>
      <c r="B144" s="16"/>
      <c r="C144" s="17"/>
      <c r="D144" s="19"/>
      <c r="E144" s="19"/>
      <c r="F144" s="20" t="s">
        <v>3</v>
      </c>
      <c r="G144" s="36">
        <f>SUM(G141:G143)</f>
        <v>1.6</v>
      </c>
      <c r="H144" s="21"/>
      <c r="I144" s="22"/>
    </row>
    <row r="145" spans="1:9" ht="24.75" thickBot="1" x14ac:dyDescent="0.25">
      <c r="A145" s="30"/>
      <c r="B145" s="16">
        <v>25</v>
      </c>
      <c r="C145" s="77" t="s">
        <v>101</v>
      </c>
      <c r="D145" s="80" t="s">
        <v>127</v>
      </c>
      <c r="E145" s="83" t="s">
        <v>136</v>
      </c>
      <c r="F145" s="10" t="s">
        <v>6</v>
      </c>
      <c r="G145" s="32">
        <v>0</v>
      </c>
      <c r="H145" s="11" t="s">
        <v>102</v>
      </c>
      <c r="I145" s="12" t="s">
        <v>85</v>
      </c>
    </row>
    <row r="146" spans="1:9" ht="13.5" thickBot="1" x14ac:dyDescent="0.25">
      <c r="A146" s="30"/>
      <c r="B146" s="16"/>
      <c r="C146" s="78"/>
      <c r="D146" s="81"/>
      <c r="E146" s="84"/>
      <c r="F146" s="10" t="s">
        <v>5</v>
      </c>
      <c r="G146" s="32">
        <v>1</v>
      </c>
      <c r="H146" s="13"/>
      <c r="I146" s="12"/>
    </row>
    <row r="147" spans="1:9" ht="13.5" thickBot="1" x14ac:dyDescent="0.25">
      <c r="A147" s="30"/>
      <c r="B147" s="16"/>
      <c r="C147" s="79"/>
      <c r="D147" s="82"/>
      <c r="E147" s="85"/>
      <c r="F147" s="10" t="s">
        <v>4</v>
      </c>
      <c r="G147" s="32">
        <v>0</v>
      </c>
      <c r="H147" s="11"/>
      <c r="I147" s="12"/>
    </row>
    <row r="148" spans="1:9" ht="13.5" thickBot="1" x14ac:dyDescent="0.25">
      <c r="A148" s="30"/>
      <c r="B148" s="16"/>
      <c r="C148" s="17"/>
      <c r="D148" s="19"/>
      <c r="E148" s="19"/>
      <c r="F148" s="20" t="s">
        <v>3</v>
      </c>
      <c r="G148" s="36">
        <f>SUM(G145:G147)</f>
        <v>1</v>
      </c>
      <c r="H148" s="21"/>
      <c r="I148" s="22"/>
    </row>
    <row r="149" spans="1:9" ht="13.5" thickBot="1" x14ac:dyDescent="0.25">
      <c r="A149" s="30"/>
      <c r="B149" s="16">
        <v>26</v>
      </c>
      <c r="C149" s="77" t="s">
        <v>421</v>
      </c>
      <c r="D149" s="80" t="s">
        <v>127</v>
      </c>
      <c r="E149" s="83" t="s">
        <v>129</v>
      </c>
      <c r="F149" s="10" t="s">
        <v>6</v>
      </c>
      <c r="G149" s="32">
        <v>5</v>
      </c>
      <c r="H149" s="13" t="s">
        <v>442</v>
      </c>
      <c r="I149" s="12">
        <v>3</v>
      </c>
    </row>
    <row r="150" spans="1:9" ht="13.5" thickBot="1" x14ac:dyDescent="0.25">
      <c r="A150" s="30"/>
      <c r="B150" s="16"/>
      <c r="C150" s="78"/>
      <c r="D150" s="81"/>
      <c r="E150" s="84"/>
      <c r="F150" s="10" t="s">
        <v>5</v>
      </c>
      <c r="G150" s="32">
        <v>0</v>
      </c>
      <c r="H150" s="13"/>
      <c r="I150" s="12"/>
    </row>
    <row r="151" spans="1:9" ht="13.5" thickBot="1" x14ac:dyDescent="0.25">
      <c r="A151" s="30"/>
      <c r="B151" s="16"/>
      <c r="C151" s="79"/>
      <c r="D151" s="82"/>
      <c r="E151" s="85"/>
      <c r="F151" s="10" t="s">
        <v>4</v>
      </c>
      <c r="G151" s="32">
        <v>0</v>
      </c>
      <c r="H151" s="11"/>
      <c r="I151" s="12"/>
    </row>
    <row r="152" spans="1:9" ht="13.5" thickBot="1" x14ac:dyDescent="0.25">
      <c r="A152" s="30"/>
      <c r="B152" s="16"/>
      <c r="C152" s="17"/>
      <c r="D152" s="19"/>
      <c r="E152" s="19"/>
      <c r="F152" s="20" t="s">
        <v>3</v>
      </c>
      <c r="G152" s="36">
        <f>SUM(G149:G151)</f>
        <v>5</v>
      </c>
      <c r="H152" s="21"/>
      <c r="I152" s="22"/>
    </row>
    <row r="153" spans="1:9" ht="13.5" thickBot="1" x14ac:dyDescent="0.25">
      <c r="A153" s="7"/>
      <c r="B153" s="92" t="s">
        <v>2</v>
      </c>
      <c r="C153" s="93"/>
      <c r="D153" s="93"/>
      <c r="E153" s="93"/>
      <c r="F153" s="94"/>
      <c r="G153" s="38">
        <f>+G59+G63+G67+G71+G75+G79+G83+G87+G91+G95+G99+G103+G108+G112+G116+G120+G124+G128+G132+G136+G140+G144+G148</f>
        <v>269.60000000000002</v>
      </c>
      <c r="H153" s="25"/>
      <c r="I153" s="26"/>
    </row>
    <row r="154" spans="1:9" ht="13.5" thickBot="1" x14ac:dyDescent="0.25">
      <c r="A154" s="7">
        <v>3</v>
      </c>
      <c r="B154" s="90" t="s">
        <v>103</v>
      </c>
      <c r="C154" s="91"/>
      <c r="D154" s="91"/>
      <c r="E154" s="91"/>
      <c r="F154" s="91"/>
      <c r="G154" s="91"/>
      <c r="H154" s="91"/>
      <c r="I154" s="91"/>
    </row>
    <row r="155" spans="1:9" ht="13.5" thickBot="1" x14ac:dyDescent="0.25">
      <c r="A155" s="7"/>
      <c r="B155" s="16">
        <v>1</v>
      </c>
      <c r="C155" s="77" t="s">
        <v>422</v>
      </c>
      <c r="D155" s="80" t="s">
        <v>127</v>
      </c>
      <c r="E155" s="83" t="s">
        <v>131</v>
      </c>
      <c r="F155" s="10" t="s">
        <v>6</v>
      </c>
      <c r="G155" s="32">
        <f>1384.9+1084.9</f>
        <v>2469.8000000000002</v>
      </c>
      <c r="H155" s="11" t="s">
        <v>104</v>
      </c>
      <c r="I155" s="12">
        <v>1348.9</v>
      </c>
    </row>
    <row r="156" spans="1:9" ht="15.75" thickBot="1" x14ac:dyDescent="0.25">
      <c r="A156" s="7"/>
      <c r="B156" s="16"/>
      <c r="C156" s="78"/>
      <c r="D156" s="81"/>
      <c r="E156" s="84"/>
      <c r="F156" s="10" t="s">
        <v>5</v>
      </c>
      <c r="G156" s="32">
        <v>0</v>
      </c>
      <c r="H156" s="27"/>
      <c r="I156" s="12"/>
    </row>
    <row r="157" spans="1:9" ht="13.5" thickBot="1" x14ac:dyDescent="0.25">
      <c r="A157" s="7"/>
      <c r="B157" s="16"/>
      <c r="C157" s="79"/>
      <c r="D157" s="82"/>
      <c r="E157" s="85"/>
      <c r="F157" s="15" t="s">
        <v>149</v>
      </c>
      <c r="G157" s="32">
        <v>300</v>
      </c>
      <c r="H157" s="11"/>
      <c r="I157" s="12"/>
    </row>
    <row r="158" spans="1:9" ht="13.5" thickBot="1" x14ac:dyDescent="0.25">
      <c r="A158" s="7"/>
      <c r="B158" s="16"/>
      <c r="C158" s="17"/>
      <c r="D158" s="19"/>
      <c r="E158" s="19"/>
      <c r="F158" s="20" t="s">
        <v>3</v>
      </c>
      <c r="G158" s="36">
        <f>SUM(G155:G157)</f>
        <v>2769.8</v>
      </c>
      <c r="H158" s="21"/>
      <c r="I158" s="22"/>
    </row>
    <row r="159" spans="1:9" ht="13.5" thickBot="1" x14ac:dyDescent="0.25">
      <c r="A159" s="7"/>
      <c r="B159" s="16">
        <v>2</v>
      </c>
      <c r="C159" s="77" t="s">
        <v>105</v>
      </c>
      <c r="D159" s="80" t="s">
        <v>127</v>
      </c>
      <c r="E159" s="83" t="s">
        <v>131</v>
      </c>
      <c r="F159" s="10" t="s">
        <v>6</v>
      </c>
      <c r="G159" s="32">
        <v>150</v>
      </c>
      <c r="H159" s="11" t="s">
        <v>106</v>
      </c>
      <c r="I159" s="12">
        <v>170</v>
      </c>
    </row>
    <row r="160" spans="1:9" ht="13.5" thickBot="1" x14ac:dyDescent="0.25">
      <c r="A160" s="7"/>
      <c r="B160" s="16"/>
      <c r="C160" s="78"/>
      <c r="D160" s="81"/>
      <c r="E160" s="84"/>
      <c r="F160" s="10" t="s">
        <v>5</v>
      </c>
      <c r="G160" s="32">
        <v>0</v>
      </c>
      <c r="H160" s="13"/>
      <c r="I160" s="12"/>
    </row>
    <row r="161" spans="1:9" ht="13.5" thickBot="1" x14ac:dyDescent="0.25">
      <c r="A161" s="7"/>
      <c r="B161" s="16"/>
      <c r="C161" s="79"/>
      <c r="D161" s="82"/>
      <c r="E161" s="85"/>
      <c r="F161" s="15" t="s">
        <v>4</v>
      </c>
      <c r="G161" s="32">
        <v>0</v>
      </c>
      <c r="H161" s="11"/>
      <c r="I161" s="12"/>
    </row>
    <row r="162" spans="1:9" ht="13.5" thickBot="1" x14ac:dyDescent="0.25">
      <c r="A162" s="7"/>
      <c r="B162" s="16"/>
      <c r="C162" s="17"/>
      <c r="D162" s="19"/>
      <c r="E162" s="19"/>
      <c r="F162" s="20" t="s">
        <v>3</v>
      </c>
      <c r="G162" s="36">
        <f>SUM(G159:G161)</f>
        <v>150</v>
      </c>
      <c r="H162" s="21"/>
      <c r="I162" s="22"/>
    </row>
    <row r="163" spans="1:9" ht="13.5" thickBot="1" x14ac:dyDescent="0.25">
      <c r="A163" s="7"/>
      <c r="B163" s="92" t="s">
        <v>2</v>
      </c>
      <c r="C163" s="93"/>
      <c r="D163" s="93"/>
      <c r="E163" s="93"/>
      <c r="F163" s="94"/>
      <c r="G163" s="38">
        <f>+G158+G162</f>
        <v>2919.8</v>
      </c>
      <c r="H163" s="25"/>
      <c r="I163" s="26"/>
    </row>
    <row r="164" spans="1:9" ht="13.5" thickBot="1" x14ac:dyDescent="0.25">
      <c r="A164" s="7">
        <v>4</v>
      </c>
      <c r="B164" s="90" t="s">
        <v>107</v>
      </c>
      <c r="C164" s="91"/>
      <c r="D164" s="91"/>
      <c r="E164" s="91"/>
      <c r="F164" s="91"/>
      <c r="G164" s="91"/>
      <c r="H164" s="91"/>
      <c r="I164" s="91"/>
    </row>
    <row r="165" spans="1:9" ht="19.5" customHeight="1" thickBot="1" x14ac:dyDescent="0.25">
      <c r="A165" s="7"/>
      <c r="B165" s="16">
        <v>1</v>
      </c>
      <c r="C165" s="77" t="s">
        <v>108</v>
      </c>
      <c r="D165" s="80" t="s">
        <v>127</v>
      </c>
      <c r="E165" s="83" t="s">
        <v>144</v>
      </c>
      <c r="F165" s="10" t="s">
        <v>6</v>
      </c>
      <c r="G165" s="32">
        <v>100</v>
      </c>
      <c r="H165" s="11" t="s">
        <v>109</v>
      </c>
      <c r="I165" s="12">
        <v>9</v>
      </c>
    </row>
    <row r="166" spans="1:9" ht="21.75" customHeight="1" thickBot="1" x14ac:dyDescent="0.25">
      <c r="A166" s="7"/>
      <c r="B166" s="16"/>
      <c r="C166" s="78"/>
      <c r="D166" s="81"/>
      <c r="E166" s="84"/>
      <c r="F166" s="10" t="s">
        <v>5</v>
      </c>
      <c r="G166" s="32">
        <v>0</v>
      </c>
      <c r="H166" s="13"/>
      <c r="I166" s="12"/>
    </row>
    <row r="167" spans="1:9" ht="32.25" customHeight="1" thickBot="1" x14ac:dyDescent="0.25">
      <c r="A167" s="7"/>
      <c r="B167" s="16"/>
      <c r="C167" s="79"/>
      <c r="D167" s="82"/>
      <c r="E167" s="85"/>
      <c r="F167" s="15" t="s">
        <v>4</v>
      </c>
      <c r="G167" s="32">
        <v>0</v>
      </c>
      <c r="H167" s="11"/>
      <c r="I167" s="12"/>
    </row>
    <row r="168" spans="1:9" ht="13.5" thickBot="1" x14ac:dyDescent="0.25">
      <c r="A168" s="7"/>
      <c r="B168" s="16"/>
      <c r="C168" s="17"/>
      <c r="D168" s="19"/>
      <c r="E168" s="19"/>
      <c r="F168" s="20" t="s">
        <v>3</v>
      </c>
      <c r="G168" s="36">
        <f>SUM(G165:G167)</f>
        <v>100</v>
      </c>
      <c r="H168" s="21"/>
      <c r="I168" s="22"/>
    </row>
    <row r="169" spans="1:9" ht="13.5" thickBot="1" x14ac:dyDescent="0.25">
      <c r="A169" s="7"/>
      <c r="B169" s="92" t="s">
        <v>2</v>
      </c>
      <c r="C169" s="93"/>
      <c r="D169" s="93"/>
      <c r="E169" s="93"/>
      <c r="F169" s="94"/>
      <c r="G169" s="38">
        <f>+G168</f>
        <v>100</v>
      </c>
      <c r="H169" s="25"/>
      <c r="I169" s="26"/>
    </row>
    <row r="170" spans="1:9" ht="13.5" thickBot="1" x14ac:dyDescent="0.25">
      <c r="A170" s="7">
        <v>5</v>
      </c>
      <c r="B170" s="90" t="s">
        <v>110</v>
      </c>
      <c r="C170" s="91"/>
      <c r="D170" s="91"/>
      <c r="E170" s="91"/>
      <c r="F170" s="91"/>
      <c r="G170" s="91"/>
      <c r="H170" s="91"/>
      <c r="I170" s="91"/>
    </row>
    <row r="171" spans="1:9" ht="27" customHeight="1" thickBot="1" x14ac:dyDescent="0.25">
      <c r="A171" s="7"/>
      <c r="B171" s="16">
        <v>1</v>
      </c>
      <c r="C171" s="77" t="s">
        <v>111</v>
      </c>
      <c r="D171" s="80" t="s">
        <v>127</v>
      </c>
      <c r="E171" s="83" t="s">
        <v>148</v>
      </c>
      <c r="F171" s="10" t="s">
        <v>6</v>
      </c>
      <c r="G171" s="32">
        <v>34.200000000000003</v>
      </c>
      <c r="H171" s="11" t="s">
        <v>112</v>
      </c>
      <c r="I171" s="12" t="s">
        <v>51</v>
      </c>
    </row>
    <row r="172" spans="1:9" ht="24.75" thickBot="1" x14ac:dyDescent="0.25">
      <c r="A172" s="7"/>
      <c r="B172" s="16"/>
      <c r="C172" s="78"/>
      <c r="D172" s="81"/>
      <c r="E172" s="84"/>
      <c r="F172" s="10" t="s">
        <v>5</v>
      </c>
      <c r="G172" s="32">
        <v>0</v>
      </c>
      <c r="H172" s="11" t="s">
        <v>113</v>
      </c>
      <c r="I172" s="12">
        <v>11</v>
      </c>
    </row>
    <row r="173" spans="1:9" ht="60.75" customHeight="1" thickBot="1" x14ac:dyDescent="0.25">
      <c r="A173" s="7"/>
      <c r="B173" s="16"/>
      <c r="C173" s="79"/>
      <c r="D173" s="82"/>
      <c r="E173" s="85"/>
      <c r="F173" s="15" t="s">
        <v>4</v>
      </c>
      <c r="G173" s="32">
        <v>0</v>
      </c>
      <c r="H173" s="11" t="s">
        <v>114</v>
      </c>
      <c r="I173" s="12" t="s">
        <v>115</v>
      </c>
    </row>
    <row r="174" spans="1:9" ht="13.5" thickBot="1" x14ac:dyDescent="0.25">
      <c r="A174" s="7"/>
      <c r="B174" s="16"/>
      <c r="C174" s="17"/>
      <c r="D174" s="19"/>
      <c r="E174" s="19"/>
      <c r="F174" s="20" t="s">
        <v>3</v>
      </c>
      <c r="G174" s="36">
        <f>SUM(G171:G173)</f>
        <v>34.200000000000003</v>
      </c>
      <c r="H174" s="21"/>
      <c r="I174" s="22"/>
    </row>
    <row r="175" spans="1:9" ht="24.75" thickBot="1" x14ac:dyDescent="0.25">
      <c r="A175" s="31"/>
      <c r="B175" s="16">
        <v>2</v>
      </c>
      <c r="C175" s="77" t="s">
        <v>116</v>
      </c>
      <c r="D175" s="80" t="s">
        <v>127</v>
      </c>
      <c r="E175" s="83" t="s">
        <v>147</v>
      </c>
      <c r="F175" s="10" t="s">
        <v>6</v>
      </c>
      <c r="G175" s="32">
        <v>0</v>
      </c>
      <c r="H175" s="11" t="s">
        <v>117</v>
      </c>
      <c r="I175" s="12" t="s">
        <v>118</v>
      </c>
    </row>
    <row r="176" spans="1:9" ht="15.75" thickBot="1" x14ac:dyDescent="0.25">
      <c r="A176" s="7"/>
      <c r="B176" s="16"/>
      <c r="C176" s="78"/>
      <c r="D176" s="81"/>
      <c r="E176" s="84"/>
      <c r="F176" s="10" t="s">
        <v>5</v>
      </c>
      <c r="G176" s="32">
        <v>0</v>
      </c>
      <c r="H176" s="27"/>
      <c r="I176" s="12"/>
    </row>
    <row r="177" spans="1:9" ht="13.5" thickBot="1" x14ac:dyDescent="0.25">
      <c r="A177" s="7"/>
      <c r="B177" s="16"/>
      <c r="C177" s="79"/>
      <c r="D177" s="82"/>
      <c r="E177" s="85"/>
      <c r="F177" s="15" t="s">
        <v>4</v>
      </c>
      <c r="G177" s="32">
        <v>0</v>
      </c>
      <c r="H177" s="11"/>
      <c r="I177" s="12"/>
    </row>
    <row r="178" spans="1:9" ht="13.5" thickBot="1" x14ac:dyDescent="0.25">
      <c r="A178" s="7"/>
      <c r="B178" s="16"/>
      <c r="C178" s="17"/>
      <c r="D178" s="19"/>
      <c r="E178" s="19"/>
      <c r="F178" s="20" t="s">
        <v>3</v>
      </c>
      <c r="G178" s="36">
        <f>SUM(G175:G177)</f>
        <v>0</v>
      </c>
      <c r="H178" s="21"/>
      <c r="I178" s="22"/>
    </row>
    <row r="179" spans="1:9" ht="24.75" thickBot="1" x14ac:dyDescent="0.25">
      <c r="A179" s="31"/>
      <c r="B179" s="16">
        <v>3</v>
      </c>
      <c r="C179" s="77" t="s">
        <v>119</v>
      </c>
      <c r="D179" s="80" t="s">
        <v>127</v>
      </c>
      <c r="E179" s="83" t="s">
        <v>136</v>
      </c>
      <c r="F179" s="10" t="s">
        <v>6</v>
      </c>
      <c r="G179" s="32">
        <v>0</v>
      </c>
      <c r="H179" s="11" t="s">
        <v>120</v>
      </c>
      <c r="I179" s="12" t="s">
        <v>118</v>
      </c>
    </row>
    <row r="180" spans="1:9" ht="15.75" thickBot="1" x14ac:dyDescent="0.25">
      <c r="A180" s="7"/>
      <c r="B180" s="16"/>
      <c r="C180" s="78"/>
      <c r="D180" s="81"/>
      <c r="E180" s="84"/>
      <c r="F180" s="10" t="s">
        <v>5</v>
      </c>
      <c r="G180" s="32">
        <v>0</v>
      </c>
      <c r="H180" s="27"/>
      <c r="I180" s="12"/>
    </row>
    <row r="181" spans="1:9" ht="13.5" thickBot="1" x14ac:dyDescent="0.25">
      <c r="A181" s="7"/>
      <c r="B181" s="16"/>
      <c r="C181" s="79"/>
      <c r="D181" s="82"/>
      <c r="E181" s="85"/>
      <c r="F181" s="15" t="s">
        <v>4</v>
      </c>
      <c r="G181" s="32">
        <v>0</v>
      </c>
      <c r="H181" s="11"/>
      <c r="I181" s="12"/>
    </row>
    <row r="182" spans="1:9" ht="13.5" thickBot="1" x14ac:dyDescent="0.25">
      <c r="A182" s="7"/>
      <c r="B182" s="16"/>
      <c r="C182" s="17"/>
      <c r="D182" s="19"/>
      <c r="E182" s="19"/>
      <c r="F182" s="20" t="s">
        <v>3</v>
      </c>
      <c r="G182" s="36">
        <f>SUM(G179:G181)</f>
        <v>0</v>
      </c>
      <c r="H182" s="21"/>
      <c r="I182" s="22"/>
    </row>
    <row r="183" spans="1:9" ht="24.75" thickBot="1" x14ac:dyDescent="0.25">
      <c r="A183" s="31"/>
      <c r="B183" s="16">
        <v>4</v>
      </c>
      <c r="C183" s="77" t="s">
        <v>121</v>
      </c>
      <c r="D183" s="80" t="s">
        <v>127</v>
      </c>
      <c r="E183" s="83" t="s">
        <v>132</v>
      </c>
      <c r="F183" s="10" t="s">
        <v>6</v>
      </c>
      <c r="G183" s="32">
        <v>0</v>
      </c>
      <c r="H183" s="11" t="s">
        <v>122</v>
      </c>
      <c r="I183" s="12" t="s">
        <v>123</v>
      </c>
    </row>
    <row r="184" spans="1:9" ht="24.75" thickBot="1" x14ac:dyDescent="0.25">
      <c r="A184" s="7"/>
      <c r="B184" s="16"/>
      <c r="C184" s="78"/>
      <c r="D184" s="81"/>
      <c r="E184" s="84"/>
      <c r="F184" s="10" t="s">
        <v>5</v>
      </c>
      <c r="G184" s="32">
        <v>0</v>
      </c>
      <c r="H184" s="11" t="s">
        <v>124</v>
      </c>
      <c r="I184" s="12">
        <v>1</v>
      </c>
    </row>
    <row r="185" spans="1:9" ht="13.5" thickBot="1" x14ac:dyDescent="0.25">
      <c r="A185" s="7"/>
      <c r="B185" s="16"/>
      <c r="C185" s="79"/>
      <c r="D185" s="82"/>
      <c r="E185" s="85"/>
      <c r="F185" s="15" t="s">
        <v>4</v>
      </c>
      <c r="G185" s="32">
        <v>0</v>
      </c>
      <c r="H185" s="11"/>
      <c r="I185" s="12"/>
    </row>
    <row r="186" spans="1:9" ht="13.5" thickBot="1" x14ac:dyDescent="0.25">
      <c r="A186" s="7"/>
      <c r="B186" s="16"/>
      <c r="C186" s="17"/>
      <c r="D186" s="19"/>
      <c r="E186" s="19"/>
      <c r="F186" s="20" t="s">
        <v>3</v>
      </c>
      <c r="G186" s="36">
        <f>SUM(G183:G185)</f>
        <v>0</v>
      </c>
      <c r="H186" s="21"/>
      <c r="I186" s="22"/>
    </row>
    <row r="187" spans="1:9" ht="24.75" customHeight="1" thickBot="1" x14ac:dyDescent="0.25">
      <c r="A187" s="31"/>
      <c r="B187" s="16">
        <v>6</v>
      </c>
      <c r="C187" s="77" t="s">
        <v>125</v>
      </c>
      <c r="D187" s="80" t="s">
        <v>145</v>
      </c>
      <c r="E187" s="83" t="s">
        <v>146</v>
      </c>
      <c r="F187" s="10" t="s">
        <v>6</v>
      </c>
      <c r="G187" s="32">
        <v>4.3</v>
      </c>
      <c r="H187" s="11" t="s">
        <v>126</v>
      </c>
      <c r="I187" s="12" t="s">
        <v>47</v>
      </c>
    </row>
    <row r="188" spans="1:9" ht="15.75" thickBot="1" x14ac:dyDescent="0.25">
      <c r="A188" s="7"/>
      <c r="B188" s="16"/>
      <c r="C188" s="78"/>
      <c r="D188" s="81"/>
      <c r="E188" s="84"/>
      <c r="F188" s="10" t="s">
        <v>5</v>
      </c>
      <c r="G188" s="32">
        <v>0</v>
      </c>
      <c r="H188" s="27"/>
      <c r="I188" s="12"/>
    </row>
    <row r="189" spans="1:9" ht="15.75" thickBot="1" x14ac:dyDescent="0.25">
      <c r="A189" s="7"/>
      <c r="B189" s="16"/>
      <c r="C189" s="78"/>
      <c r="D189" s="81"/>
      <c r="E189" s="84"/>
      <c r="F189" s="15" t="s">
        <v>4</v>
      </c>
      <c r="G189" s="32">
        <v>0</v>
      </c>
      <c r="H189" s="27"/>
      <c r="I189" s="12"/>
    </row>
    <row r="190" spans="1:9" ht="21.75" customHeight="1" thickBot="1" x14ac:dyDescent="0.25">
      <c r="A190" s="7"/>
      <c r="B190" s="16"/>
      <c r="C190" s="79"/>
      <c r="D190" s="82"/>
      <c r="E190" s="85"/>
      <c r="F190" s="15" t="s">
        <v>149</v>
      </c>
      <c r="G190" s="32">
        <v>5</v>
      </c>
      <c r="H190" s="11"/>
      <c r="I190" s="12"/>
    </row>
    <row r="191" spans="1:9" ht="13.5" thickBot="1" x14ac:dyDescent="0.25">
      <c r="A191" s="7"/>
      <c r="B191" s="16"/>
      <c r="C191" s="17"/>
      <c r="D191" s="19"/>
      <c r="E191" s="19"/>
      <c r="F191" s="20" t="s">
        <v>3</v>
      </c>
      <c r="G191" s="36">
        <f>SUM(G187:G190)</f>
        <v>9.3000000000000007</v>
      </c>
      <c r="H191" s="21"/>
      <c r="I191" s="22"/>
    </row>
    <row r="192" spans="1:9" ht="13.5" thickBot="1" x14ac:dyDescent="0.25">
      <c r="A192" s="7"/>
      <c r="B192" s="92" t="s">
        <v>2</v>
      </c>
      <c r="C192" s="93"/>
      <c r="D192" s="93"/>
      <c r="E192" s="93"/>
      <c r="F192" s="94"/>
      <c r="G192" s="38">
        <f>+G174+G178+G182+G186+G191</f>
        <v>43.5</v>
      </c>
      <c r="H192" s="25"/>
      <c r="I192" s="26"/>
    </row>
    <row r="193" spans="1:9" ht="13.5" thickBot="1" x14ac:dyDescent="0.25">
      <c r="A193" s="107" t="s">
        <v>1</v>
      </c>
      <c r="B193" s="108"/>
      <c r="C193" s="108"/>
      <c r="D193" s="108"/>
      <c r="E193" s="108"/>
      <c r="F193" s="109"/>
      <c r="G193" s="39">
        <f>+G192+G169+G163+G153+G54</f>
        <v>7968</v>
      </c>
      <c r="H193" s="28"/>
      <c r="I193" s="28"/>
    </row>
    <row r="194" spans="1:9" hidden="1" x14ac:dyDescent="0.2">
      <c r="C194" s="110"/>
    </row>
    <row r="195" spans="1:9" ht="13.5" hidden="1" thickBot="1" x14ac:dyDescent="0.25">
      <c r="C195" s="111"/>
    </row>
    <row r="196" spans="1:9" x14ac:dyDescent="0.2">
      <c r="C196" s="41" t="s">
        <v>0</v>
      </c>
    </row>
    <row r="197" spans="1:9" x14ac:dyDescent="0.2">
      <c r="C197" s="41" t="s">
        <v>179</v>
      </c>
    </row>
  </sheetData>
  <mergeCells count="156">
    <mergeCell ref="C145:C147"/>
    <mergeCell ref="D145:D147"/>
    <mergeCell ref="E145:E147"/>
    <mergeCell ref="C137:C139"/>
    <mergeCell ref="D137:D139"/>
    <mergeCell ref="E137:E139"/>
    <mergeCell ref="C141:C143"/>
    <mergeCell ref="D141:D143"/>
    <mergeCell ref="E141:E143"/>
    <mergeCell ref="C129:C131"/>
    <mergeCell ref="D129:D131"/>
    <mergeCell ref="E129:E131"/>
    <mergeCell ref="C133:C135"/>
    <mergeCell ref="D133:D135"/>
    <mergeCell ref="E133:E135"/>
    <mergeCell ref="C121:C123"/>
    <mergeCell ref="D121:D123"/>
    <mergeCell ref="E121:E123"/>
    <mergeCell ref="C125:C127"/>
    <mergeCell ref="D125:D127"/>
    <mergeCell ref="E125:E127"/>
    <mergeCell ref="D113:D115"/>
    <mergeCell ref="E113:E115"/>
    <mergeCell ref="C117:C119"/>
    <mergeCell ref="D117:D119"/>
    <mergeCell ref="E117:E119"/>
    <mergeCell ref="C104:C107"/>
    <mergeCell ref="D104:D107"/>
    <mergeCell ref="E104:E107"/>
    <mergeCell ref="C109:C111"/>
    <mergeCell ref="D109:D111"/>
    <mergeCell ref="E109:E111"/>
    <mergeCell ref="B192:F192"/>
    <mergeCell ref="A193:F193"/>
    <mergeCell ref="C194:C195"/>
    <mergeCell ref="E46:E48"/>
    <mergeCell ref="E50:E52"/>
    <mergeCell ref="C187:C190"/>
    <mergeCell ref="D187:D190"/>
    <mergeCell ref="E187:E190"/>
    <mergeCell ref="C179:C181"/>
    <mergeCell ref="D179:D181"/>
    <mergeCell ref="E179:E181"/>
    <mergeCell ref="C183:C185"/>
    <mergeCell ref="D183:D185"/>
    <mergeCell ref="E183:E185"/>
    <mergeCell ref="C171:C173"/>
    <mergeCell ref="D171:D173"/>
    <mergeCell ref="E171:E173"/>
    <mergeCell ref="C175:C177"/>
    <mergeCell ref="D175:D177"/>
    <mergeCell ref="E175:E177"/>
    <mergeCell ref="C165:C167"/>
    <mergeCell ref="D64:D66"/>
    <mergeCell ref="E64:E66"/>
    <mergeCell ref="C68:C70"/>
    <mergeCell ref="D165:D167"/>
    <mergeCell ref="E165:E167"/>
    <mergeCell ref="B169:F169"/>
    <mergeCell ref="B170:I170"/>
    <mergeCell ref="C159:C161"/>
    <mergeCell ref="D159:D161"/>
    <mergeCell ref="E159:E161"/>
    <mergeCell ref="B163:F163"/>
    <mergeCell ref="B164:I164"/>
    <mergeCell ref="B154:I154"/>
    <mergeCell ref="C155:C157"/>
    <mergeCell ref="D155:D157"/>
    <mergeCell ref="E155:E157"/>
    <mergeCell ref="C56:C58"/>
    <mergeCell ref="D56:D58"/>
    <mergeCell ref="E56:E58"/>
    <mergeCell ref="C149:C151"/>
    <mergeCell ref="D149:D151"/>
    <mergeCell ref="E149:E151"/>
    <mergeCell ref="D68:D70"/>
    <mergeCell ref="E68:E70"/>
    <mergeCell ref="C60:C62"/>
    <mergeCell ref="D60:D62"/>
    <mergeCell ref="C80:C82"/>
    <mergeCell ref="D80:D82"/>
    <mergeCell ref="E80:E82"/>
    <mergeCell ref="C84:C86"/>
    <mergeCell ref="D84:D86"/>
    <mergeCell ref="E84:E86"/>
    <mergeCell ref="C72:C74"/>
    <mergeCell ref="D72:D74"/>
    <mergeCell ref="E72:E74"/>
    <mergeCell ref="C76:C78"/>
    <mergeCell ref="A104:A105"/>
    <mergeCell ref="B104:B105"/>
    <mergeCell ref="F104:F105"/>
    <mergeCell ref="G104:G105"/>
    <mergeCell ref="H104:H105"/>
    <mergeCell ref="I104:I105"/>
    <mergeCell ref="E60:E62"/>
    <mergeCell ref="C64:C66"/>
    <mergeCell ref="B153:F153"/>
    <mergeCell ref="D76:D78"/>
    <mergeCell ref="E76:E78"/>
    <mergeCell ref="C96:C98"/>
    <mergeCell ref="D96:D98"/>
    <mergeCell ref="E96:E98"/>
    <mergeCell ref="C100:C102"/>
    <mergeCell ref="D100:D102"/>
    <mergeCell ref="E100:E102"/>
    <mergeCell ref="C88:C90"/>
    <mergeCell ref="D88:D90"/>
    <mergeCell ref="E88:E90"/>
    <mergeCell ref="C92:C94"/>
    <mergeCell ref="D92:D94"/>
    <mergeCell ref="E92:E94"/>
    <mergeCell ref="C113:C115"/>
    <mergeCell ref="C28:C30"/>
    <mergeCell ref="D28:D30"/>
    <mergeCell ref="E28:E30"/>
    <mergeCell ref="B54:F54"/>
    <mergeCell ref="B55:I55"/>
    <mergeCell ref="C32:C34"/>
    <mergeCell ref="D32:D34"/>
    <mergeCell ref="C36:C38"/>
    <mergeCell ref="D36:D38"/>
    <mergeCell ref="E32:E34"/>
    <mergeCell ref="E36:E38"/>
    <mergeCell ref="C40:C44"/>
    <mergeCell ref="D40:D44"/>
    <mergeCell ref="E40:E44"/>
    <mergeCell ref="C46:C48"/>
    <mergeCell ref="D46:D48"/>
    <mergeCell ref="C50:C52"/>
    <mergeCell ref="D50:D52"/>
    <mergeCell ref="C20:C22"/>
    <mergeCell ref="D20:D22"/>
    <mergeCell ref="E20:E22"/>
    <mergeCell ref="C24:C26"/>
    <mergeCell ref="D24:D26"/>
    <mergeCell ref="E24:E26"/>
    <mergeCell ref="A13:I13"/>
    <mergeCell ref="A14:I14"/>
    <mergeCell ref="B15:I15"/>
    <mergeCell ref="C16:C18"/>
    <mergeCell ref="D16:D18"/>
    <mergeCell ref="E16:E18"/>
    <mergeCell ref="H10:I10"/>
    <mergeCell ref="H11:H12"/>
    <mergeCell ref="A6:I6"/>
    <mergeCell ref="A7:I7"/>
    <mergeCell ref="A8:I8"/>
    <mergeCell ref="H9:I9"/>
    <mergeCell ref="A10:A12"/>
    <mergeCell ref="B10:B12"/>
    <mergeCell ref="C10:C12"/>
    <mergeCell ref="D10:D12"/>
    <mergeCell ref="E10:E12"/>
    <mergeCell ref="F10:F12"/>
    <mergeCell ref="G10:G12"/>
  </mergeCells>
  <pageMargins left="0.25" right="0.25" top="0.75" bottom="0.75" header="0.3" footer="0.3"/>
  <pageSetup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AEFD-AABD-4B8A-B2DB-EA0D8EBD76A5}">
  <sheetPr>
    <pageSetUpPr fitToPage="1"/>
  </sheetPr>
  <dimension ref="A1:I27"/>
  <sheetViews>
    <sheetView topLeftCell="D1" workbookViewId="0">
      <selection activeCell="C24" sqref="C24:C26"/>
    </sheetView>
  </sheetViews>
  <sheetFormatPr defaultRowHeight="12.75" x14ac:dyDescent="0.2"/>
  <cols>
    <col min="1" max="1" width="3.85546875" customWidth="1"/>
    <col min="2" max="2" width="4.5703125" customWidth="1"/>
    <col min="3" max="3" width="44.5703125" customWidth="1"/>
    <col min="5" max="5" width="16.140625" customWidth="1"/>
    <col min="7" max="7" width="9.140625" style="40"/>
    <col min="8" max="8" width="36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26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185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410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411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8"/>
      <c r="B16" s="9">
        <v>4</v>
      </c>
      <c r="C16" s="77" t="s">
        <v>412</v>
      </c>
      <c r="D16" s="80" t="s">
        <v>127</v>
      </c>
      <c r="E16" s="83" t="s">
        <v>416</v>
      </c>
      <c r="F16" s="10" t="s">
        <v>6</v>
      </c>
      <c r="G16" s="32">
        <v>80</v>
      </c>
      <c r="H16" s="11" t="s">
        <v>500</v>
      </c>
      <c r="I16" s="44">
        <v>2</v>
      </c>
    </row>
    <row r="17" spans="1:9" ht="24.75" thickBot="1" x14ac:dyDescent="0.25">
      <c r="A17" s="8"/>
      <c r="B17" s="9"/>
      <c r="C17" s="78"/>
      <c r="D17" s="81"/>
      <c r="E17" s="84"/>
      <c r="F17" s="10" t="s">
        <v>5</v>
      </c>
      <c r="G17" s="32">
        <v>0</v>
      </c>
      <c r="H17" s="11" t="s">
        <v>413</v>
      </c>
      <c r="I17" s="45">
        <v>1</v>
      </c>
    </row>
    <row r="18" spans="1:9" ht="13.5" thickBot="1" x14ac:dyDescent="0.25">
      <c r="A18" s="8"/>
      <c r="B18" s="9"/>
      <c r="C18" s="79"/>
      <c r="D18" s="82"/>
      <c r="E18" s="85"/>
      <c r="F18" s="15" t="s">
        <v>149</v>
      </c>
      <c r="G18" s="32">
        <v>0</v>
      </c>
      <c r="H18" s="11"/>
      <c r="I18" s="12"/>
    </row>
    <row r="19" spans="1:9" ht="13.5" thickBot="1" x14ac:dyDescent="0.25">
      <c r="A19" s="8"/>
      <c r="B19" s="9"/>
      <c r="C19" s="17"/>
      <c r="D19" s="18"/>
      <c r="E19" s="19"/>
      <c r="F19" s="20" t="s">
        <v>3</v>
      </c>
      <c r="G19" s="36">
        <f>SUM(G16:G18)</f>
        <v>80</v>
      </c>
      <c r="H19" s="21"/>
      <c r="I19" s="22"/>
    </row>
    <row r="20" spans="1:9" ht="24.75" thickBot="1" x14ac:dyDescent="0.25">
      <c r="A20" s="8"/>
      <c r="B20" s="9">
        <v>10</v>
      </c>
      <c r="C20" s="77" t="s">
        <v>414</v>
      </c>
      <c r="D20" s="80" t="s">
        <v>127</v>
      </c>
      <c r="E20" s="83" t="s">
        <v>416</v>
      </c>
      <c r="F20" s="10" t="s">
        <v>6</v>
      </c>
      <c r="G20" s="32">
        <v>38.299999999999997</v>
      </c>
      <c r="H20" s="11" t="s">
        <v>415</v>
      </c>
      <c r="I20" s="44">
        <v>1</v>
      </c>
    </row>
    <row r="21" spans="1:9" ht="13.5" thickBot="1" x14ac:dyDescent="0.25">
      <c r="A21" s="8"/>
      <c r="B21" s="9"/>
      <c r="C21" s="78"/>
      <c r="D21" s="81"/>
      <c r="E21" s="84"/>
      <c r="F21" s="10" t="s">
        <v>5</v>
      </c>
      <c r="G21" s="32">
        <v>0</v>
      </c>
      <c r="H21" s="13"/>
      <c r="I21" s="12"/>
    </row>
    <row r="22" spans="1:9" ht="13.5" thickBot="1" x14ac:dyDescent="0.25">
      <c r="A22" s="8"/>
      <c r="B22" s="9"/>
      <c r="C22" s="79"/>
      <c r="D22" s="82"/>
      <c r="E22" s="85"/>
      <c r="F22" s="15" t="s">
        <v>4</v>
      </c>
      <c r="G22" s="32">
        <v>0</v>
      </c>
      <c r="H22" s="11"/>
      <c r="I22" s="12"/>
    </row>
    <row r="23" spans="1:9" ht="13.5" thickBot="1" x14ac:dyDescent="0.25">
      <c r="A23" s="8"/>
      <c r="B23" s="9"/>
      <c r="C23" s="17"/>
      <c r="D23" s="18"/>
      <c r="E23" s="19"/>
      <c r="F23" s="20" t="s">
        <v>3</v>
      </c>
      <c r="G23" s="36">
        <f>SUM(G20:G22)</f>
        <v>38.299999999999997</v>
      </c>
      <c r="H23" s="21"/>
      <c r="I23" s="22"/>
    </row>
    <row r="24" spans="1:9" ht="13.5" thickBot="1" x14ac:dyDescent="0.25">
      <c r="A24" s="7"/>
      <c r="B24" s="92" t="s">
        <v>2</v>
      </c>
      <c r="C24" s="93"/>
      <c r="D24" s="93"/>
      <c r="E24" s="93"/>
      <c r="F24" s="94"/>
      <c r="G24" s="38">
        <f>+G19+G23</f>
        <v>118.3</v>
      </c>
      <c r="H24" s="25"/>
      <c r="I24" s="26"/>
    </row>
    <row r="25" spans="1:9" ht="13.5" thickBot="1" x14ac:dyDescent="0.25">
      <c r="A25" s="107" t="s">
        <v>1</v>
      </c>
      <c r="B25" s="108"/>
      <c r="C25" s="108"/>
      <c r="D25" s="108"/>
      <c r="E25" s="108"/>
      <c r="F25" s="109"/>
      <c r="G25" s="39">
        <f>+G24</f>
        <v>118.3</v>
      </c>
      <c r="H25" s="28"/>
      <c r="I25" s="28"/>
    </row>
    <row r="26" spans="1:9" x14ac:dyDescent="0.2">
      <c r="C26" s="41" t="s">
        <v>0</v>
      </c>
    </row>
    <row r="27" spans="1:9" x14ac:dyDescent="0.2">
      <c r="C27" s="41" t="s">
        <v>179</v>
      </c>
    </row>
  </sheetData>
  <mergeCells count="24">
    <mergeCell ref="A14:I14"/>
    <mergeCell ref="A6:I6"/>
    <mergeCell ref="B24:F24"/>
    <mergeCell ref="A25:F25"/>
    <mergeCell ref="A10:A12"/>
    <mergeCell ref="B10:B12"/>
    <mergeCell ref="C10:C12"/>
    <mergeCell ref="D10:D12"/>
    <mergeCell ref="E10:E12"/>
    <mergeCell ref="F10:F12"/>
    <mergeCell ref="B15:I15"/>
    <mergeCell ref="C16:C18"/>
    <mergeCell ref="D16:D18"/>
    <mergeCell ref="E16:E18"/>
    <mergeCell ref="C20:C22"/>
    <mergeCell ref="D20:D22"/>
    <mergeCell ref="E20:E22"/>
    <mergeCell ref="A8:I8"/>
    <mergeCell ref="H9:I9"/>
    <mergeCell ref="A7:I7"/>
    <mergeCell ref="A13:I13"/>
    <mergeCell ref="G10:G12"/>
    <mergeCell ref="H10:I10"/>
    <mergeCell ref="H11:H12"/>
  </mergeCells>
  <pageMargins left="0.25" right="0.25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6C5F-51EE-45DA-9F72-33537D2A66AF}">
  <sheetPr>
    <pageSetUpPr fitToPage="1"/>
  </sheetPr>
  <dimension ref="A1:I109"/>
  <sheetViews>
    <sheetView zoomScale="110" zoomScaleNormal="110" workbookViewId="0">
      <selection activeCell="C24" sqref="C24:C26"/>
    </sheetView>
  </sheetViews>
  <sheetFormatPr defaultRowHeight="12.75" x14ac:dyDescent="0.2"/>
  <cols>
    <col min="1" max="1" width="4.140625" style="29" customWidth="1"/>
    <col min="2" max="2" width="3.140625" style="29" customWidth="1"/>
    <col min="3" max="3" width="43.5703125" customWidth="1"/>
    <col min="5" max="5" width="13.5703125" customWidth="1"/>
    <col min="7" max="7" width="9.140625" style="40"/>
    <col min="8" max="8" width="28.8554687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150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151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152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7"/>
      <c r="B16" s="16">
        <v>4</v>
      </c>
      <c r="C16" s="77" t="s">
        <v>153</v>
      </c>
      <c r="D16" s="80" t="s">
        <v>127</v>
      </c>
      <c r="E16" s="83" t="s">
        <v>137</v>
      </c>
      <c r="F16" s="10" t="s">
        <v>6</v>
      </c>
      <c r="G16" s="32">
        <v>30</v>
      </c>
      <c r="H16" s="11" t="s">
        <v>154</v>
      </c>
      <c r="I16" s="12">
        <v>20</v>
      </c>
    </row>
    <row r="17" spans="1:9" ht="15.7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27"/>
      <c r="I17" s="12"/>
    </row>
    <row r="18" spans="1:9" ht="13.5" thickBot="1" x14ac:dyDescent="0.25">
      <c r="A18" s="7"/>
      <c r="B18" s="16"/>
      <c r="C18" s="79"/>
      <c r="D18" s="82"/>
      <c r="E18" s="85"/>
      <c r="F18" s="15" t="s">
        <v>4</v>
      </c>
      <c r="G18" s="32">
        <v>0</v>
      </c>
      <c r="H18" s="11"/>
      <c r="I18" s="12"/>
    </row>
    <row r="19" spans="1:9" ht="13.5" thickBot="1" x14ac:dyDescent="0.25">
      <c r="A19" s="7"/>
      <c r="B19" s="16"/>
      <c r="C19" s="17"/>
      <c r="D19" s="18"/>
      <c r="E19" s="19"/>
      <c r="F19" s="20" t="s">
        <v>3</v>
      </c>
      <c r="G19" s="36">
        <f>SUM(G16:G18)</f>
        <v>30</v>
      </c>
      <c r="H19" s="21"/>
      <c r="I19" s="22"/>
    </row>
    <row r="20" spans="1:9" ht="24.75" thickBot="1" x14ac:dyDescent="0.25">
      <c r="A20" s="7"/>
      <c r="B20" s="16">
        <v>5</v>
      </c>
      <c r="C20" s="77" t="s">
        <v>155</v>
      </c>
      <c r="D20" s="80" t="s">
        <v>127</v>
      </c>
      <c r="E20" s="83" t="s">
        <v>180</v>
      </c>
      <c r="F20" s="10" t="s">
        <v>6</v>
      </c>
      <c r="G20" s="32">
        <v>50</v>
      </c>
      <c r="H20" s="11" t="s">
        <v>156</v>
      </c>
      <c r="I20" s="12" t="s">
        <v>47</v>
      </c>
    </row>
    <row r="21" spans="1:9" ht="30" customHeight="1" thickBot="1" x14ac:dyDescent="0.25">
      <c r="A21" s="7"/>
      <c r="B21" s="16"/>
      <c r="C21" s="78"/>
      <c r="D21" s="81"/>
      <c r="E21" s="84"/>
      <c r="F21" s="10" t="s">
        <v>5</v>
      </c>
      <c r="G21" s="32">
        <v>0</v>
      </c>
      <c r="H21" s="13"/>
      <c r="I21" s="12"/>
    </row>
    <row r="22" spans="1:9" ht="27.75" customHeight="1" thickBot="1" x14ac:dyDescent="0.25">
      <c r="A22" s="7"/>
      <c r="B22" s="16"/>
      <c r="C22" s="79"/>
      <c r="D22" s="82"/>
      <c r="E22" s="85"/>
      <c r="F22" s="15" t="s">
        <v>4</v>
      </c>
      <c r="G22" s="32">
        <v>0</v>
      </c>
      <c r="H22" s="11"/>
      <c r="I22" s="12"/>
    </row>
    <row r="23" spans="1:9" ht="13.5" thickBot="1" x14ac:dyDescent="0.25">
      <c r="A23" s="7"/>
      <c r="B23" s="16"/>
      <c r="C23" s="17"/>
      <c r="D23" s="18"/>
      <c r="E23" s="19"/>
      <c r="F23" s="20" t="s">
        <v>3</v>
      </c>
      <c r="G23" s="36">
        <f>SUM(G20:G22)</f>
        <v>50</v>
      </c>
      <c r="H23" s="21"/>
      <c r="I23" s="22"/>
    </row>
    <row r="24" spans="1:9" ht="24.75" thickBot="1" x14ac:dyDescent="0.25">
      <c r="A24" s="7"/>
      <c r="B24" s="16">
        <v>6</v>
      </c>
      <c r="C24" s="77" t="s">
        <v>157</v>
      </c>
      <c r="D24" s="80" t="s">
        <v>127</v>
      </c>
      <c r="E24" s="83" t="s">
        <v>142</v>
      </c>
      <c r="F24" s="10" t="s">
        <v>6</v>
      </c>
      <c r="G24" s="32">
        <v>0</v>
      </c>
      <c r="H24" s="11" t="s">
        <v>158</v>
      </c>
      <c r="I24" s="12" t="s">
        <v>159</v>
      </c>
    </row>
    <row r="25" spans="1:9" ht="13.5" thickBot="1" x14ac:dyDescent="0.25">
      <c r="A25" s="7"/>
      <c r="B25" s="16"/>
      <c r="C25" s="78"/>
      <c r="D25" s="81"/>
      <c r="E25" s="84"/>
      <c r="F25" s="10" t="s">
        <v>5</v>
      </c>
      <c r="G25" s="32">
        <v>0</v>
      </c>
      <c r="H25" s="13"/>
      <c r="I25" s="12"/>
    </row>
    <row r="26" spans="1:9" ht="13.5" thickBot="1" x14ac:dyDescent="0.25">
      <c r="A26" s="7"/>
      <c r="B26" s="16"/>
      <c r="C26" s="79"/>
      <c r="D26" s="82"/>
      <c r="E26" s="85"/>
      <c r="F26" s="15" t="s">
        <v>4</v>
      </c>
      <c r="G26" s="32">
        <v>0</v>
      </c>
      <c r="H26" s="11"/>
      <c r="I26" s="12"/>
    </row>
    <row r="27" spans="1:9" ht="13.5" thickBot="1" x14ac:dyDescent="0.25">
      <c r="A27" s="7"/>
      <c r="B27" s="16"/>
      <c r="C27" s="17"/>
      <c r="D27" s="18"/>
      <c r="E27" s="19"/>
      <c r="F27" s="20" t="s">
        <v>3</v>
      </c>
      <c r="G27" s="36">
        <f>SUM(G24:G26)</f>
        <v>0</v>
      </c>
      <c r="H27" s="21"/>
      <c r="I27" s="22"/>
    </row>
    <row r="28" spans="1:9" ht="13.5" thickBot="1" x14ac:dyDescent="0.25">
      <c r="A28" s="7"/>
      <c r="B28" s="92" t="s">
        <v>2</v>
      </c>
      <c r="C28" s="93"/>
      <c r="D28" s="93"/>
      <c r="E28" s="93"/>
      <c r="F28" s="94"/>
      <c r="G28" s="38">
        <f>+G19+G23+G27</f>
        <v>80</v>
      </c>
      <c r="H28" s="25"/>
      <c r="I28" s="26"/>
    </row>
    <row r="29" spans="1:9" ht="13.5" thickBot="1" x14ac:dyDescent="0.25">
      <c r="A29" s="7">
        <v>2</v>
      </c>
      <c r="B29" s="90" t="s">
        <v>160</v>
      </c>
      <c r="C29" s="91"/>
      <c r="D29" s="91"/>
      <c r="E29" s="91"/>
      <c r="F29" s="91"/>
      <c r="G29" s="91"/>
      <c r="H29" s="91"/>
      <c r="I29" s="91"/>
    </row>
    <row r="30" spans="1:9" ht="13.5" thickBot="1" x14ac:dyDescent="0.25">
      <c r="A30" s="7"/>
      <c r="B30" s="16">
        <v>3</v>
      </c>
      <c r="C30" s="77" t="s">
        <v>423</v>
      </c>
      <c r="D30" s="80" t="s">
        <v>127</v>
      </c>
      <c r="E30" s="83" t="s">
        <v>424</v>
      </c>
      <c r="F30" s="10" t="s">
        <v>6</v>
      </c>
      <c r="G30" s="32">
        <v>0</v>
      </c>
      <c r="H30" s="11" t="s">
        <v>164</v>
      </c>
      <c r="I30" s="12">
        <v>0</v>
      </c>
    </row>
    <row r="31" spans="1:9" ht="15.75" thickBot="1" x14ac:dyDescent="0.25">
      <c r="A31" s="7"/>
      <c r="B31" s="16"/>
      <c r="C31" s="78"/>
      <c r="D31" s="81"/>
      <c r="E31" s="84"/>
      <c r="F31" s="10" t="s">
        <v>5</v>
      </c>
      <c r="G31" s="32">
        <v>0</v>
      </c>
      <c r="H31" s="27"/>
      <c r="I31" s="12"/>
    </row>
    <row r="32" spans="1:9" ht="15.75" thickBot="1" x14ac:dyDescent="0.25">
      <c r="A32" s="7"/>
      <c r="B32" s="16"/>
      <c r="C32" s="79"/>
      <c r="D32" s="82"/>
      <c r="E32" s="85"/>
      <c r="F32" s="15" t="s">
        <v>4</v>
      </c>
      <c r="G32" s="32">
        <v>0</v>
      </c>
      <c r="H32" s="27"/>
      <c r="I32" s="12"/>
    </row>
    <row r="33" spans="1:9" ht="13.5" thickBot="1" x14ac:dyDescent="0.25">
      <c r="A33" s="7"/>
      <c r="B33" s="16"/>
      <c r="C33" s="17"/>
      <c r="D33" s="18"/>
      <c r="E33" s="19"/>
      <c r="F33" s="20" t="s">
        <v>3</v>
      </c>
      <c r="G33" s="36">
        <f>SUM(G30:G32)</f>
        <v>0</v>
      </c>
      <c r="H33" s="21"/>
      <c r="I33" s="22"/>
    </row>
    <row r="34" spans="1:9" ht="13.5" thickBot="1" x14ac:dyDescent="0.25">
      <c r="A34" s="7"/>
      <c r="B34" s="92" t="s">
        <v>2</v>
      </c>
      <c r="C34" s="93"/>
      <c r="D34" s="93"/>
      <c r="E34" s="93"/>
      <c r="F34" s="94"/>
      <c r="G34" s="38">
        <f>+G33</f>
        <v>0</v>
      </c>
      <c r="H34" s="25"/>
      <c r="I34" s="26"/>
    </row>
    <row r="35" spans="1:9" ht="13.5" thickBot="1" x14ac:dyDescent="0.25">
      <c r="A35" s="7">
        <v>1</v>
      </c>
      <c r="B35" s="90" t="s">
        <v>162</v>
      </c>
      <c r="C35" s="91"/>
      <c r="D35" s="91"/>
      <c r="E35" s="91"/>
      <c r="F35" s="91"/>
      <c r="G35" s="91"/>
      <c r="H35" s="91"/>
      <c r="I35" s="91"/>
    </row>
    <row r="36" spans="1:9" ht="28.5" customHeight="1" thickBot="1" x14ac:dyDescent="0.25">
      <c r="A36" s="7">
        <v>1</v>
      </c>
      <c r="B36" s="16">
        <v>1</v>
      </c>
      <c r="C36" s="77" t="s">
        <v>425</v>
      </c>
      <c r="D36" s="80" t="s">
        <v>182</v>
      </c>
      <c r="E36" s="83" t="s">
        <v>183</v>
      </c>
      <c r="F36" s="10" t="s">
        <v>6</v>
      </c>
      <c r="G36" s="32">
        <v>4456</v>
      </c>
      <c r="H36" s="11" t="s">
        <v>163</v>
      </c>
      <c r="I36" s="12">
        <v>80</v>
      </c>
    </row>
    <row r="37" spans="1:9" ht="21" customHeight="1" thickBot="1" x14ac:dyDescent="0.25">
      <c r="A37" s="7"/>
      <c r="B37" s="16"/>
      <c r="C37" s="78"/>
      <c r="D37" s="81"/>
      <c r="E37" s="84"/>
      <c r="F37" s="10" t="s">
        <v>5</v>
      </c>
      <c r="G37" s="32">
        <v>0</v>
      </c>
      <c r="H37" s="11" t="s">
        <v>164</v>
      </c>
      <c r="I37" s="12">
        <v>85</v>
      </c>
    </row>
    <row r="38" spans="1:9" ht="21" customHeight="1" thickBot="1" x14ac:dyDescent="0.25">
      <c r="A38" s="7"/>
      <c r="B38" s="16"/>
      <c r="C38" s="78"/>
      <c r="D38" s="81"/>
      <c r="E38" s="84"/>
      <c r="F38" s="15" t="s">
        <v>4</v>
      </c>
      <c r="G38" s="32">
        <v>0</v>
      </c>
      <c r="H38" s="11"/>
      <c r="I38" s="12"/>
    </row>
    <row r="39" spans="1:9" ht="38.25" customHeight="1" thickBot="1" x14ac:dyDescent="0.25">
      <c r="A39" s="7"/>
      <c r="B39" s="16"/>
      <c r="C39" s="79"/>
      <c r="D39" s="82"/>
      <c r="E39" s="85"/>
      <c r="F39" s="15" t="s">
        <v>149</v>
      </c>
      <c r="G39" s="51">
        <f>43.8+5000</f>
        <v>5043.8</v>
      </c>
      <c r="H39" s="11"/>
      <c r="I39" s="12"/>
    </row>
    <row r="40" spans="1:9" ht="13.5" thickBot="1" x14ac:dyDescent="0.25">
      <c r="A40" s="7"/>
      <c r="B40" s="16"/>
      <c r="C40" s="17"/>
      <c r="D40" s="18"/>
      <c r="E40" s="19"/>
      <c r="F40" s="20" t="s">
        <v>3</v>
      </c>
      <c r="G40" s="36">
        <f>SUM(G36:G39)</f>
        <v>9499.7999999999993</v>
      </c>
      <c r="H40" s="21"/>
      <c r="I40" s="22"/>
    </row>
    <row r="41" spans="1:9" ht="43.5" customHeight="1" thickBot="1" x14ac:dyDescent="0.25">
      <c r="A41" s="7"/>
      <c r="B41" s="16">
        <v>6</v>
      </c>
      <c r="C41" s="77" t="s">
        <v>165</v>
      </c>
      <c r="D41" s="80" t="s">
        <v>182</v>
      </c>
      <c r="E41" s="83" t="s">
        <v>183</v>
      </c>
      <c r="F41" s="10" t="s">
        <v>6</v>
      </c>
      <c r="G41" s="32"/>
      <c r="H41" s="11" t="s">
        <v>164</v>
      </c>
      <c r="I41" s="12">
        <v>10</v>
      </c>
    </row>
    <row r="42" spans="1:9" ht="13.5" thickBot="1" x14ac:dyDescent="0.25">
      <c r="A42" s="7"/>
      <c r="B42" s="16"/>
      <c r="C42" s="78"/>
      <c r="D42" s="81"/>
      <c r="E42" s="84"/>
      <c r="F42" s="10" t="s">
        <v>5</v>
      </c>
      <c r="G42" s="32">
        <v>0</v>
      </c>
      <c r="H42" s="13"/>
      <c r="I42" s="12"/>
    </row>
    <row r="43" spans="1:9" ht="13.5" thickBot="1" x14ac:dyDescent="0.25">
      <c r="A43" s="7"/>
      <c r="B43" s="16"/>
      <c r="C43" s="78"/>
      <c r="D43" s="81"/>
      <c r="E43" s="84"/>
      <c r="F43" s="15" t="s">
        <v>4</v>
      </c>
      <c r="G43" s="32">
        <v>0</v>
      </c>
      <c r="H43" s="13"/>
      <c r="I43" s="12"/>
    </row>
    <row r="44" spans="1:9" ht="28.5" customHeight="1" thickBot="1" x14ac:dyDescent="0.25">
      <c r="A44" s="7"/>
      <c r="B44" s="16"/>
      <c r="C44" s="79"/>
      <c r="D44" s="82"/>
      <c r="E44" s="85"/>
      <c r="F44" s="15" t="s">
        <v>149</v>
      </c>
      <c r="G44" s="32">
        <v>30.3</v>
      </c>
      <c r="H44" s="11"/>
      <c r="I44" s="12"/>
    </row>
    <row r="45" spans="1:9" ht="13.5" thickBot="1" x14ac:dyDescent="0.25">
      <c r="A45" s="7"/>
      <c r="B45" s="16"/>
      <c r="C45" s="17"/>
      <c r="D45" s="18"/>
      <c r="E45" s="19"/>
      <c r="F45" s="20" t="s">
        <v>3</v>
      </c>
      <c r="G45" s="36">
        <f>SUM(G41:G44)</f>
        <v>30.3</v>
      </c>
      <c r="H45" s="21"/>
      <c r="I45" s="22"/>
    </row>
    <row r="46" spans="1:9" ht="24.75" thickBot="1" x14ac:dyDescent="0.25">
      <c r="A46" s="7"/>
      <c r="B46" s="16">
        <v>7</v>
      </c>
      <c r="C46" s="77" t="s">
        <v>166</v>
      </c>
      <c r="D46" s="80" t="s">
        <v>127</v>
      </c>
      <c r="E46" s="83" t="s">
        <v>142</v>
      </c>
      <c r="F46" s="10" t="s">
        <v>6</v>
      </c>
      <c r="G46" s="32">
        <v>12</v>
      </c>
      <c r="H46" s="11" t="s">
        <v>167</v>
      </c>
      <c r="I46" s="12" t="s">
        <v>85</v>
      </c>
    </row>
    <row r="47" spans="1:9" ht="13.5" thickBot="1" x14ac:dyDescent="0.25">
      <c r="A47" s="7"/>
      <c r="B47" s="16"/>
      <c r="C47" s="78"/>
      <c r="D47" s="81"/>
      <c r="E47" s="84"/>
      <c r="F47" s="10" t="s">
        <v>5</v>
      </c>
      <c r="G47" s="32">
        <v>0</v>
      </c>
      <c r="H47" s="13"/>
      <c r="I47" s="12"/>
    </row>
    <row r="48" spans="1:9" ht="13.5" thickBot="1" x14ac:dyDescent="0.25">
      <c r="A48" s="7"/>
      <c r="B48" s="16"/>
      <c r="C48" s="79"/>
      <c r="D48" s="82"/>
      <c r="E48" s="85"/>
      <c r="F48" s="15" t="s">
        <v>4</v>
      </c>
      <c r="G48" s="32">
        <v>0</v>
      </c>
      <c r="H48" s="11"/>
      <c r="I48" s="12"/>
    </row>
    <row r="49" spans="1:9" ht="13.5" thickBot="1" x14ac:dyDescent="0.25">
      <c r="A49" s="7"/>
      <c r="B49" s="16"/>
      <c r="C49" s="17"/>
      <c r="D49" s="18"/>
      <c r="E49" s="19"/>
      <c r="F49" s="20" t="s">
        <v>3</v>
      </c>
      <c r="G49" s="36">
        <f>SUM(G46:G48)</f>
        <v>12</v>
      </c>
      <c r="H49" s="21"/>
      <c r="I49" s="22"/>
    </row>
    <row r="50" spans="1:9" ht="29.25" customHeight="1" thickBot="1" x14ac:dyDescent="0.25">
      <c r="A50" s="7"/>
      <c r="B50" s="16">
        <v>11</v>
      </c>
      <c r="C50" s="77" t="s">
        <v>168</v>
      </c>
      <c r="D50" s="80" t="s">
        <v>182</v>
      </c>
      <c r="E50" s="83" t="s">
        <v>183</v>
      </c>
      <c r="F50" s="10" t="s">
        <v>6</v>
      </c>
      <c r="G50" s="32">
        <v>17.8</v>
      </c>
      <c r="H50" s="11" t="s">
        <v>164</v>
      </c>
      <c r="I50" s="12">
        <v>10</v>
      </c>
    </row>
    <row r="51" spans="1:9" ht="24" customHeight="1" thickBot="1" x14ac:dyDescent="0.25">
      <c r="A51" s="7"/>
      <c r="B51" s="16"/>
      <c r="C51" s="78"/>
      <c r="D51" s="81"/>
      <c r="E51" s="84"/>
      <c r="F51" s="10" t="s">
        <v>5</v>
      </c>
      <c r="G51" s="32">
        <v>0</v>
      </c>
      <c r="H51" s="13"/>
      <c r="I51" s="12"/>
    </row>
    <row r="52" spans="1:9" ht="33.75" customHeight="1" thickBot="1" x14ac:dyDescent="0.25">
      <c r="A52" s="7"/>
      <c r="B52" s="16"/>
      <c r="C52" s="79"/>
      <c r="D52" s="82"/>
      <c r="E52" s="85"/>
      <c r="F52" s="15" t="s">
        <v>149</v>
      </c>
      <c r="G52" s="32">
        <v>39.1</v>
      </c>
      <c r="H52" s="11"/>
      <c r="I52" s="12"/>
    </row>
    <row r="53" spans="1:9" ht="13.5" thickBot="1" x14ac:dyDescent="0.25">
      <c r="A53" s="7"/>
      <c r="B53" s="16"/>
      <c r="C53" s="17"/>
      <c r="D53" s="18"/>
      <c r="E53" s="19"/>
      <c r="F53" s="20" t="s">
        <v>3</v>
      </c>
      <c r="G53" s="36">
        <f>SUM(G50:G52)</f>
        <v>56.900000000000006</v>
      </c>
      <c r="H53" s="21"/>
      <c r="I53" s="22"/>
    </row>
    <row r="54" spans="1:9" ht="26.25" customHeight="1" thickBot="1" x14ac:dyDescent="0.25">
      <c r="A54" s="7"/>
      <c r="B54" s="16">
        <v>12</v>
      </c>
      <c r="C54" s="77" t="s">
        <v>426</v>
      </c>
      <c r="D54" s="80" t="s">
        <v>182</v>
      </c>
      <c r="E54" s="83" t="s">
        <v>183</v>
      </c>
      <c r="F54" s="10" t="s">
        <v>6</v>
      </c>
      <c r="G54" s="32">
        <v>0</v>
      </c>
      <c r="H54" s="11" t="s">
        <v>164</v>
      </c>
      <c r="I54" s="12">
        <v>90</v>
      </c>
    </row>
    <row r="55" spans="1:9" ht="24.75" customHeight="1" thickBot="1" x14ac:dyDescent="0.25">
      <c r="A55" s="7"/>
      <c r="B55" s="16"/>
      <c r="C55" s="78"/>
      <c r="D55" s="81"/>
      <c r="E55" s="84"/>
      <c r="F55" s="10" t="s">
        <v>5</v>
      </c>
      <c r="G55" s="32">
        <v>0</v>
      </c>
      <c r="H55" s="13"/>
      <c r="I55" s="12"/>
    </row>
    <row r="56" spans="1:9" ht="29.25" customHeight="1" thickBot="1" x14ac:dyDescent="0.25">
      <c r="A56" s="7"/>
      <c r="B56" s="16"/>
      <c r="C56" s="79"/>
      <c r="D56" s="82"/>
      <c r="E56" s="85"/>
      <c r="F56" s="15" t="s">
        <v>149</v>
      </c>
      <c r="G56" s="32">
        <v>1200</v>
      </c>
      <c r="H56" s="11"/>
      <c r="I56" s="12"/>
    </row>
    <row r="57" spans="1:9" ht="13.5" thickBot="1" x14ac:dyDescent="0.25">
      <c r="A57" s="7"/>
      <c r="B57" s="16"/>
      <c r="C57" s="17"/>
      <c r="D57" s="18"/>
      <c r="E57" s="19"/>
      <c r="F57" s="20" t="s">
        <v>3</v>
      </c>
      <c r="G57" s="36">
        <f>SUM(G54:G56)</f>
        <v>1200</v>
      </c>
      <c r="H57" s="21"/>
      <c r="I57" s="22"/>
    </row>
    <row r="58" spans="1:9" ht="26.25" customHeight="1" thickBot="1" x14ac:dyDescent="0.25">
      <c r="A58" s="7"/>
      <c r="B58" s="16">
        <v>13</v>
      </c>
      <c r="C58" s="77" t="s">
        <v>427</v>
      </c>
      <c r="D58" s="80" t="s">
        <v>182</v>
      </c>
      <c r="E58" s="83" t="s">
        <v>183</v>
      </c>
      <c r="F58" s="10" t="s">
        <v>6</v>
      </c>
      <c r="G58" s="32">
        <v>0</v>
      </c>
      <c r="H58" s="11" t="s">
        <v>164</v>
      </c>
      <c r="I58" s="12">
        <v>10</v>
      </c>
    </row>
    <row r="59" spans="1:9" ht="32.25" customHeight="1" thickBot="1" x14ac:dyDescent="0.25">
      <c r="A59" s="7"/>
      <c r="B59" s="16"/>
      <c r="C59" s="78"/>
      <c r="D59" s="81"/>
      <c r="E59" s="84"/>
      <c r="F59" s="10" t="s">
        <v>5</v>
      </c>
      <c r="G59" s="32">
        <v>0</v>
      </c>
      <c r="H59" s="13"/>
      <c r="I59" s="12"/>
    </row>
    <row r="60" spans="1:9" ht="33" customHeight="1" thickBot="1" x14ac:dyDescent="0.25">
      <c r="A60" s="7"/>
      <c r="B60" s="16"/>
      <c r="C60" s="79"/>
      <c r="D60" s="82"/>
      <c r="E60" s="85"/>
      <c r="F60" s="15" t="s">
        <v>4</v>
      </c>
      <c r="G60" s="32">
        <v>0</v>
      </c>
      <c r="H60" s="11"/>
      <c r="I60" s="12"/>
    </row>
    <row r="61" spans="1:9" ht="13.5" thickBot="1" x14ac:dyDescent="0.25">
      <c r="A61" s="7"/>
      <c r="B61" s="16"/>
      <c r="C61" s="17"/>
      <c r="D61" s="18"/>
      <c r="E61" s="19"/>
      <c r="F61" s="20" t="s">
        <v>3</v>
      </c>
      <c r="G61" s="36">
        <f>SUM(G58:G60)</f>
        <v>0</v>
      </c>
      <c r="H61" s="21"/>
      <c r="I61" s="22"/>
    </row>
    <row r="62" spans="1:9" ht="35.25" customHeight="1" thickBot="1" x14ac:dyDescent="0.25">
      <c r="A62" s="7"/>
      <c r="B62" s="16">
        <v>14</v>
      </c>
      <c r="C62" s="77" t="s">
        <v>170</v>
      </c>
      <c r="D62" s="80" t="s">
        <v>182</v>
      </c>
      <c r="E62" s="83" t="s">
        <v>183</v>
      </c>
      <c r="F62" s="10" t="s">
        <v>6</v>
      </c>
      <c r="G62" s="32">
        <v>0</v>
      </c>
      <c r="H62" s="11" t="s">
        <v>164</v>
      </c>
      <c r="I62" s="12" t="s">
        <v>42</v>
      </c>
    </row>
    <row r="63" spans="1:9" ht="27" customHeight="1" thickBot="1" x14ac:dyDescent="0.25">
      <c r="A63" s="7"/>
      <c r="B63" s="16"/>
      <c r="C63" s="78"/>
      <c r="D63" s="81"/>
      <c r="E63" s="84"/>
      <c r="F63" s="10" t="s">
        <v>5</v>
      </c>
      <c r="G63" s="32">
        <v>0</v>
      </c>
      <c r="H63" s="13"/>
      <c r="I63" s="12"/>
    </row>
    <row r="64" spans="1:9" ht="25.5" customHeight="1" thickBot="1" x14ac:dyDescent="0.25">
      <c r="A64" s="7"/>
      <c r="B64" s="16"/>
      <c r="C64" s="79"/>
      <c r="D64" s="82"/>
      <c r="E64" s="85"/>
      <c r="F64" s="15" t="s">
        <v>4</v>
      </c>
      <c r="G64" s="32">
        <v>0</v>
      </c>
      <c r="H64" s="11"/>
      <c r="I64" s="12"/>
    </row>
    <row r="65" spans="1:9" ht="13.5" thickBot="1" x14ac:dyDescent="0.25">
      <c r="A65" s="7"/>
      <c r="B65" s="16"/>
      <c r="C65" s="17"/>
      <c r="D65" s="18"/>
      <c r="E65" s="19"/>
      <c r="F65" s="20" t="s">
        <v>3</v>
      </c>
      <c r="G65" s="36">
        <f>SUM(G62:G64)</f>
        <v>0</v>
      </c>
      <c r="H65" s="21"/>
      <c r="I65" s="22"/>
    </row>
    <row r="66" spans="1:9" ht="27" customHeight="1" thickBot="1" x14ac:dyDescent="0.25">
      <c r="A66" s="7"/>
      <c r="B66" s="16">
        <v>15</v>
      </c>
      <c r="C66" s="77" t="s">
        <v>171</v>
      </c>
      <c r="D66" s="80" t="s">
        <v>182</v>
      </c>
      <c r="E66" s="83" t="s">
        <v>183</v>
      </c>
      <c r="F66" s="10" t="s">
        <v>6</v>
      </c>
      <c r="G66" s="32">
        <v>0</v>
      </c>
      <c r="H66" s="11" t="s">
        <v>164</v>
      </c>
      <c r="I66" s="12">
        <v>0</v>
      </c>
    </row>
    <row r="67" spans="1:9" ht="25.5" customHeight="1" thickBot="1" x14ac:dyDescent="0.25">
      <c r="A67" s="7"/>
      <c r="B67" s="16"/>
      <c r="C67" s="78"/>
      <c r="D67" s="81"/>
      <c r="E67" s="84"/>
      <c r="F67" s="10" t="s">
        <v>5</v>
      </c>
      <c r="G67" s="32">
        <v>0</v>
      </c>
      <c r="H67" s="13"/>
      <c r="I67" s="12"/>
    </row>
    <row r="68" spans="1:9" ht="25.5" customHeight="1" thickBot="1" x14ac:dyDescent="0.25">
      <c r="A68" s="7"/>
      <c r="B68" s="16"/>
      <c r="C68" s="79"/>
      <c r="D68" s="82"/>
      <c r="E68" s="85"/>
      <c r="F68" s="15" t="s">
        <v>4</v>
      </c>
      <c r="G68" s="32">
        <v>0</v>
      </c>
      <c r="H68" s="11"/>
      <c r="I68" s="12"/>
    </row>
    <row r="69" spans="1:9" ht="13.5" thickBot="1" x14ac:dyDescent="0.25">
      <c r="A69" s="7"/>
      <c r="B69" s="16"/>
      <c r="C69" s="17"/>
      <c r="D69" s="18"/>
      <c r="E69" s="19"/>
      <c r="F69" s="20" t="s">
        <v>3</v>
      </c>
      <c r="G69" s="36">
        <f>SUM(G66:G68)</f>
        <v>0</v>
      </c>
      <c r="H69" s="21"/>
      <c r="I69" s="22"/>
    </row>
    <row r="70" spans="1:9" ht="13.5" thickBot="1" x14ac:dyDescent="0.25">
      <c r="A70" s="7"/>
      <c r="B70" s="16">
        <v>16</v>
      </c>
      <c r="C70" s="77" t="s">
        <v>172</v>
      </c>
      <c r="D70" s="80" t="s">
        <v>145</v>
      </c>
      <c r="E70" s="83" t="s">
        <v>184</v>
      </c>
      <c r="F70" s="10" t="s">
        <v>6</v>
      </c>
      <c r="G70" s="32">
        <v>66.2</v>
      </c>
      <c r="H70" s="11" t="s">
        <v>164</v>
      </c>
      <c r="I70" s="12">
        <v>100</v>
      </c>
    </row>
    <row r="71" spans="1:9" ht="13.5" thickBot="1" x14ac:dyDescent="0.25">
      <c r="A71" s="7"/>
      <c r="B71" s="16"/>
      <c r="C71" s="78"/>
      <c r="D71" s="81"/>
      <c r="E71" s="84"/>
      <c r="F71" s="10" t="s">
        <v>5</v>
      </c>
      <c r="G71" s="32">
        <v>0</v>
      </c>
      <c r="H71" s="13" t="s">
        <v>443</v>
      </c>
      <c r="I71" s="12">
        <v>4</v>
      </c>
    </row>
    <row r="72" spans="1:9" ht="13.5" thickBot="1" x14ac:dyDescent="0.25">
      <c r="A72" s="7"/>
      <c r="B72" s="16"/>
      <c r="C72" s="79"/>
      <c r="D72" s="82"/>
      <c r="E72" s="85"/>
      <c r="F72" s="15" t="s">
        <v>4</v>
      </c>
      <c r="G72" s="32">
        <v>0</v>
      </c>
      <c r="H72" s="11"/>
      <c r="I72" s="12"/>
    </row>
    <row r="73" spans="1:9" ht="13.5" thickBot="1" x14ac:dyDescent="0.25">
      <c r="A73" s="7"/>
      <c r="B73" s="16"/>
      <c r="C73" s="17"/>
      <c r="D73" s="18"/>
      <c r="E73" s="19"/>
      <c r="F73" s="20" t="s">
        <v>3</v>
      </c>
      <c r="G73" s="36">
        <f>SUM(G70:G72)</f>
        <v>66.2</v>
      </c>
      <c r="H73" s="21"/>
      <c r="I73" s="22"/>
    </row>
    <row r="74" spans="1:9" ht="13.5" thickBot="1" x14ac:dyDescent="0.25">
      <c r="A74" s="7"/>
      <c r="B74" s="16">
        <v>17</v>
      </c>
      <c r="C74" s="77" t="s">
        <v>428</v>
      </c>
      <c r="D74" s="80" t="s">
        <v>145</v>
      </c>
      <c r="E74" s="83" t="s">
        <v>184</v>
      </c>
      <c r="F74" s="10" t="s">
        <v>6</v>
      </c>
      <c r="G74" s="32">
        <v>81.5</v>
      </c>
      <c r="H74" s="11" t="s">
        <v>164</v>
      </c>
      <c r="I74" s="12">
        <v>100</v>
      </c>
    </row>
    <row r="75" spans="1:9" ht="13.5" thickBot="1" x14ac:dyDescent="0.25">
      <c r="A75" s="7"/>
      <c r="B75" s="16"/>
      <c r="C75" s="78"/>
      <c r="D75" s="81"/>
      <c r="E75" s="84"/>
      <c r="F75" s="10" t="s">
        <v>5</v>
      </c>
      <c r="G75" s="32">
        <v>0</v>
      </c>
      <c r="H75" s="13"/>
      <c r="I75" s="12"/>
    </row>
    <row r="76" spans="1:9" ht="13.5" thickBot="1" x14ac:dyDescent="0.25">
      <c r="A76" s="7"/>
      <c r="B76" s="16"/>
      <c r="C76" s="79"/>
      <c r="D76" s="82"/>
      <c r="E76" s="85"/>
      <c r="F76" s="15" t="s">
        <v>149</v>
      </c>
      <c r="G76" s="32">
        <v>33.200000000000003</v>
      </c>
      <c r="H76" s="11"/>
      <c r="I76" s="12"/>
    </row>
    <row r="77" spans="1:9" ht="13.5" thickBot="1" x14ac:dyDescent="0.25">
      <c r="A77" s="7"/>
      <c r="B77" s="16"/>
      <c r="C77" s="17"/>
      <c r="D77" s="18"/>
      <c r="E77" s="19"/>
      <c r="F77" s="20" t="s">
        <v>3</v>
      </c>
      <c r="G77" s="36">
        <f>SUM(G74:G76)</f>
        <v>114.7</v>
      </c>
      <c r="H77" s="21"/>
      <c r="I77" s="22"/>
    </row>
    <row r="78" spans="1:9" ht="36.75" customHeight="1" thickBot="1" x14ac:dyDescent="0.25">
      <c r="A78" s="7"/>
      <c r="B78" s="16">
        <v>18</v>
      </c>
      <c r="C78" s="77" t="s">
        <v>429</v>
      </c>
      <c r="D78" s="80" t="s">
        <v>182</v>
      </c>
      <c r="E78" s="83" t="s">
        <v>183</v>
      </c>
      <c r="F78" s="10" t="s">
        <v>6</v>
      </c>
      <c r="G78" s="32">
        <v>65</v>
      </c>
      <c r="H78" s="11" t="s">
        <v>164</v>
      </c>
      <c r="I78" s="12">
        <v>50</v>
      </c>
    </row>
    <row r="79" spans="1:9" ht="13.5" thickBot="1" x14ac:dyDescent="0.25">
      <c r="A79" s="7"/>
      <c r="B79" s="16"/>
      <c r="C79" s="78"/>
      <c r="D79" s="81"/>
      <c r="E79" s="84"/>
      <c r="F79" s="10" t="s">
        <v>5</v>
      </c>
      <c r="G79" s="32">
        <v>0</v>
      </c>
      <c r="H79" s="13"/>
      <c r="I79" s="12"/>
    </row>
    <row r="80" spans="1:9" ht="13.5" thickBot="1" x14ac:dyDescent="0.25">
      <c r="A80" s="7"/>
      <c r="B80" s="16"/>
      <c r="C80" s="79"/>
      <c r="D80" s="82"/>
      <c r="E80" s="85"/>
      <c r="F80" s="15" t="s">
        <v>149</v>
      </c>
      <c r="G80" s="32">
        <v>4785</v>
      </c>
      <c r="H80" s="11"/>
      <c r="I80" s="12"/>
    </row>
    <row r="81" spans="1:9" ht="13.5" thickBot="1" x14ac:dyDescent="0.25">
      <c r="A81" s="7"/>
      <c r="B81" s="16"/>
      <c r="C81" s="17"/>
      <c r="D81" s="18"/>
      <c r="E81" s="19"/>
      <c r="F81" s="20" t="s">
        <v>3</v>
      </c>
      <c r="G81" s="36">
        <f>SUM(G78:G80)</f>
        <v>4850</v>
      </c>
      <c r="H81" s="21"/>
      <c r="I81" s="22"/>
    </row>
    <row r="82" spans="1:9" ht="13.5" thickBot="1" x14ac:dyDescent="0.25">
      <c r="A82" s="7"/>
      <c r="B82" s="16">
        <v>19</v>
      </c>
      <c r="C82" s="77" t="s">
        <v>430</v>
      </c>
      <c r="D82" s="80" t="s">
        <v>145</v>
      </c>
      <c r="E82" s="83" t="s">
        <v>432</v>
      </c>
      <c r="F82" s="10" t="s">
        <v>6</v>
      </c>
      <c r="G82" s="32">
        <v>0</v>
      </c>
      <c r="H82" s="13" t="s">
        <v>164</v>
      </c>
      <c r="I82" s="14">
        <v>100</v>
      </c>
    </row>
    <row r="83" spans="1:9" ht="24.75" thickBot="1" x14ac:dyDescent="0.25">
      <c r="A83" s="7"/>
      <c r="B83" s="16"/>
      <c r="C83" s="78"/>
      <c r="D83" s="81"/>
      <c r="E83" s="84"/>
      <c r="F83" s="10" t="s">
        <v>5</v>
      </c>
      <c r="G83" s="32">
        <v>0</v>
      </c>
      <c r="H83" s="13" t="s">
        <v>444</v>
      </c>
      <c r="I83" s="14">
        <v>3</v>
      </c>
    </row>
    <row r="84" spans="1:9" ht="13.5" thickBot="1" x14ac:dyDescent="0.25">
      <c r="A84" s="7"/>
      <c r="B84" s="16"/>
      <c r="C84" s="79"/>
      <c r="D84" s="82"/>
      <c r="E84" s="85"/>
      <c r="F84" s="15" t="s">
        <v>149</v>
      </c>
      <c r="G84" s="32">
        <v>16</v>
      </c>
      <c r="H84" s="11"/>
      <c r="I84" s="12"/>
    </row>
    <row r="85" spans="1:9" ht="13.5" thickBot="1" x14ac:dyDescent="0.25">
      <c r="A85" s="7"/>
      <c r="B85" s="16"/>
      <c r="C85" s="17"/>
      <c r="D85" s="18"/>
      <c r="E85" s="19"/>
      <c r="F85" s="20" t="s">
        <v>3</v>
      </c>
      <c r="G85" s="36">
        <f>SUM(G82:G84)</f>
        <v>16</v>
      </c>
      <c r="H85" s="21"/>
      <c r="I85" s="22"/>
    </row>
    <row r="86" spans="1:9" ht="13.5" thickBot="1" x14ac:dyDescent="0.25">
      <c r="A86" s="7"/>
      <c r="B86" s="16">
        <v>19</v>
      </c>
      <c r="C86" s="77" t="s">
        <v>431</v>
      </c>
      <c r="D86" s="80" t="s">
        <v>145</v>
      </c>
      <c r="E86" s="83" t="s">
        <v>432</v>
      </c>
      <c r="F86" s="10" t="s">
        <v>6</v>
      </c>
      <c r="G86" s="32">
        <v>2</v>
      </c>
      <c r="H86" s="13" t="s">
        <v>164</v>
      </c>
      <c r="I86" s="12">
        <v>10</v>
      </c>
    </row>
    <row r="87" spans="1:9" ht="13.5" thickBot="1" x14ac:dyDescent="0.25">
      <c r="A87" s="7"/>
      <c r="B87" s="16"/>
      <c r="C87" s="78"/>
      <c r="D87" s="81"/>
      <c r="E87" s="84"/>
      <c r="F87" s="10" t="s">
        <v>5</v>
      </c>
      <c r="G87" s="32">
        <v>0</v>
      </c>
      <c r="H87" s="13"/>
      <c r="I87" s="12"/>
    </row>
    <row r="88" spans="1:9" ht="13.5" thickBot="1" x14ac:dyDescent="0.25">
      <c r="A88" s="7"/>
      <c r="B88" s="16"/>
      <c r="C88" s="79"/>
      <c r="D88" s="82"/>
      <c r="E88" s="85"/>
      <c r="F88" s="15" t="s">
        <v>4</v>
      </c>
      <c r="G88" s="32">
        <v>0</v>
      </c>
      <c r="H88" s="11"/>
      <c r="I88" s="12"/>
    </row>
    <row r="89" spans="1:9" ht="13.5" thickBot="1" x14ac:dyDescent="0.25">
      <c r="A89" s="7"/>
      <c r="B89" s="16"/>
      <c r="C89" s="17"/>
      <c r="D89" s="18"/>
      <c r="E89" s="19"/>
      <c r="F89" s="20" t="s">
        <v>3</v>
      </c>
      <c r="G89" s="36">
        <f>SUM(G86:G88)</f>
        <v>2</v>
      </c>
      <c r="H89" s="21"/>
      <c r="I89" s="22"/>
    </row>
    <row r="90" spans="1:9" ht="13.5" thickBot="1" x14ac:dyDescent="0.25">
      <c r="A90" s="7"/>
      <c r="B90" s="92" t="s">
        <v>2</v>
      </c>
      <c r="C90" s="93"/>
      <c r="D90" s="93"/>
      <c r="E90" s="93"/>
      <c r="F90" s="94"/>
      <c r="G90" s="38">
        <f>+G40+G45+G49+G53+G57+G61+G65+G69+G73+G77</f>
        <v>10979.9</v>
      </c>
      <c r="H90" s="25"/>
      <c r="I90" s="26"/>
    </row>
    <row r="91" spans="1:9" ht="13.5" thickBot="1" x14ac:dyDescent="0.25">
      <c r="A91" s="7">
        <v>1</v>
      </c>
      <c r="B91" s="90" t="s">
        <v>173</v>
      </c>
      <c r="C91" s="91"/>
      <c r="D91" s="91"/>
      <c r="E91" s="91"/>
      <c r="F91" s="91"/>
      <c r="G91" s="91"/>
      <c r="H91" s="91"/>
      <c r="I91" s="91"/>
    </row>
    <row r="92" spans="1:9" ht="33" customHeight="1" thickBot="1" x14ac:dyDescent="0.25">
      <c r="A92" s="7"/>
      <c r="B92" s="16">
        <v>2</v>
      </c>
      <c r="C92" s="77" t="s">
        <v>174</v>
      </c>
      <c r="D92" s="80" t="s">
        <v>182</v>
      </c>
      <c r="E92" s="83" t="s">
        <v>183</v>
      </c>
      <c r="F92" s="10" t="s">
        <v>6</v>
      </c>
      <c r="G92" s="32">
        <v>0</v>
      </c>
      <c r="H92" s="11" t="s">
        <v>164</v>
      </c>
      <c r="I92" s="12" t="s">
        <v>29</v>
      </c>
    </row>
    <row r="93" spans="1:9" ht="27" customHeight="1" thickBot="1" x14ac:dyDescent="0.25">
      <c r="A93" s="7"/>
      <c r="B93" s="16"/>
      <c r="C93" s="78"/>
      <c r="D93" s="81"/>
      <c r="E93" s="84"/>
      <c r="F93" s="10" t="s">
        <v>5</v>
      </c>
      <c r="G93" s="32">
        <v>0</v>
      </c>
      <c r="H93" s="13"/>
      <c r="I93" s="12"/>
    </row>
    <row r="94" spans="1:9" ht="24.75" customHeight="1" thickBot="1" x14ac:dyDescent="0.25">
      <c r="A94" s="7"/>
      <c r="B94" s="16"/>
      <c r="C94" s="79"/>
      <c r="D94" s="82"/>
      <c r="E94" s="85"/>
      <c r="F94" s="15" t="s">
        <v>149</v>
      </c>
      <c r="G94" s="32">
        <v>100</v>
      </c>
      <c r="H94" s="11"/>
      <c r="I94" s="12"/>
    </row>
    <row r="95" spans="1:9" ht="13.5" thickBot="1" x14ac:dyDescent="0.25">
      <c r="A95" s="7"/>
      <c r="B95" s="16"/>
      <c r="C95" s="17"/>
      <c r="D95" s="18"/>
      <c r="E95" s="19"/>
      <c r="F95" s="20" t="s">
        <v>3</v>
      </c>
      <c r="G95" s="36">
        <f>SUM(G92:G94)</f>
        <v>100</v>
      </c>
      <c r="H95" s="21"/>
      <c r="I95" s="22"/>
    </row>
    <row r="96" spans="1:9" ht="13.5" thickBot="1" x14ac:dyDescent="0.25">
      <c r="A96" s="7"/>
      <c r="B96" s="92" t="s">
        <v>2</v>
      </c>
      <c r="C96" s="93"/>
      <c r="D96" s="93"/>
      <c r="E96" s="93"/>
      <c r="F96" s="94"/>
      <c r="G96" s="38">
        <f>+G95</f>
        <v>100</v>
      </c>
      <c r="H96" s="25"/>
      <c r="I96" s="26"/>
    </row>
    <row r="97" spans="1:9" ht="13.5" thickBot="1" x14ac:dyDescent="0.25">
      <c r="A97" s="7">
        <v>1</v>
      </c>
      <c r="B97" s="90" t="s">
        <v>175</v>
      </c>
      <c r="C97" s="91"/>
      <c r="D97" s="91"/>
      <c r="E97" s="91"/>
      <c r="F97" s="91"/>
      <c r="G97" s="91"/>
      <c r="H97" s="91"/>
      <c r="I97" s="91"/>
    </row>
    <row r="98" spans="1:9" ht="24.75" thickBot="1" x14ac:dyDescent="0.25">
      <c r="A98" s="7">
        <v>1</v>
      </c>
      <c r="B98" s="16">
        <v>1</v>
      </c>
      <c r="C98" s="77" t="s">
        <v>176</v>
      </c>
      <c r="D98" s="80" t="s">
        <v>127</v>
      </c>
      <c r="E98" s="83" t="s">
        <v>184</v>
      </c>
      <c r="F98" s="10" t="s">
        <v>6</v>
      </c>
      <c r="G98" s="32">
        <v>86.8</v>
      </c>
      <c r="H98" s="11" t="s">
        <v>445</v>
      </c>
      <c r="I98" s="12">
        <v>1</v>
      </c>
    </row>
    <row r="99" spans="1:9" ht="13.5" thickBot="1" x14ac:dyDescent="0.25">
      <c r="A99" s="7"/>
      <c r="B99" s="16"/>
      <c r="C99" s="78"/>
      <c r="D99" s="81"/>
      <c r="E99" s="84"/>
      <c r="F99" s="10" t="s">
        <v>5</v>
      </c>
      <c r="G99" s="32">
        <v>0</v>
      </c>
      <c r="H99" s="13"/>
      <c r="I99" s="12"/>
    </row>
    <row r="100" spans="1:9" ht="13.5" thickBot="1" x14ac:dyDescent="0.25">
      <c r="A100" s="7"/>
      <c r="B100" s="16"/>
      <c r="C100" s="79"/>
      <c r="D100" s="82"/>
      <c r="E100" s="85"/>
      <c r="F100" s="15" t="s">
        <v>4</v>
      </c>
      <c r="G100" s="32">
        <v>0</v>
      </c>
      <c r="H100" s="13"/>
      <c r="I100" s="12"/>
    </row>
    <row r="101" spans="1:9" ht="13.5" thickBot="1" x14ac:dyDescent="0.25">
      <c r="A101" s="7"/>
      <c r="B101" s="16"/>
      <c r="C101" s="17"/>
      <c r="D101" s="18"/>
      <c r="E101" s="19"/>
      <c r="F101" s="20" t="s">
        <v>3</v>
      </c>
      <c r="G101" s="36">
        <f>SUM(G98:G100)</f>
        <v>86.8</v>
      </c>
      <c r="H101" s="21"/>
      <c r="I101" s="22"/>
    </row>
    <row r="102" spans="1:9" ht="15.75" thickBot="1" x14ac:dyDescent="0.25">
      <c r="A102" s="31"/>
      <c r="B102" s="16">
        <v>1</v>
      </c>
      <c r="C102" s="77" t="s">
        <v>177</v>
      </c>
      <c r="D102" s="80" t="s">
        <v>182</v>
      </c>
      <c r="E102" s="83" t="s">
        <v>184</v>
      </c>
      <c r="F102" s="10" t="s">
        <v>6</v>
      </c>
      <c r="G102" s="32">
        <v>0</v>
      </c>
      <c r="H102" s="11" t="s">
        <v>164</v>
      </c>
      <c r="I102" s="12">
        <v>0</v>
      </c>
    </row>
    <row r="103" spans="1:9" ht="15.75" thickBot="1" x14ac:dyDescent="0.25">
      <c r="A103" s="7"/>
      <c r="B103" s="16"/>
      <c r="C103" s="78"/>
      <c r="D103" s="81"/>
      <c r="E103" s="84"/>
      <c r="F103" s="10" t="s">
        <v>5</v>
      </c>
      <c r="G103" s="32">
        <v>0</v>
      </c>
      <c r="H103" s="27"/>
      <c r="I103" s="12"/>
    </row>
    <row r="104" spans="1:9" ht="13.5" thickBot="1" x14ac:dyDescent="0.25">
      <c r="A104" s="7"/>
      <c r="B104" s="16"/>
      <c r="C104" s="79"/>
      <c r="D104" s="82"/>
      <c r="E104" s="85"/>
      <c r="F104" s="15" t="s">
        <v>4</v>
      </c>
      <c r="G104" s="32">
        <v>0</v>
      </c>
      <c r="H104" s="11"/>
      <c r="I104" s="12"/>
    </row>
    <row r="105" spans="1:9" ht="13.5" thickBot="1" x14ac:dyDescent="0.25">
      <c r="A105" s="7"/>
      <c r="B105" s="16"/>
      <c r="C105" s="17"/>
      <c r="D105" s="18"/>
      <c r="E105" s="19"/>
      <c r="F105" s="20" t="s">
        <v>3</v>
      </c>
      <c r="G105" s="36">
        <f>SUM(G102:G104)</f>
        <v>0</v>
      </c>
      <c r="H105" s="21"/>
      <c r="I105" s="22"/>
    </row>
    <row r="106" spans="1:9" ht="13.5" thickBot="1" x14ac:dyDescent="0.25">
      <c r="A106" s="7"/>
      <c r="B106" s="92" t="s">
        <v>2</v>
      </c>
      <c r="C106" s="93"/>
      <c r="D106" s="93"/>
      <c r="E106" s="93"/>
      <c r="F106" s="94"/>
      <c r="G106" s="38">
        <f>+G101+G105</f>
        <v>86.8</v>
      </c>
      <c r="H106" s="25"/>
      <c r="I106" s="26"/>
    </row>
    <row r="107" spans="1:9" ht="13.5" thickBot="1" x14ac:dyDescent="0.25">
      <c r="A107" s="107" t="s">
        <v>1</v>
      </c>
      <c r="B107" s="108"/>
      <c r="C107" s="108"/>
      <c r="D107" s="108"/>
      <c r="E107" s="108"/>
      <c r="F107" s="109"/>
      <c r="G107" s="39">
        <f>+G28+G34+G90+G96+G106</f>
        <v>11246.699999999999</v>
      </c>
      <c r="H107" s="28"/>
      <c r="I107" s="28"/>
    </row>
    <row r="108" spans="1:9" x14ac:dyDescent="0.2">
      <c r="C108" s="41" t="s">
        <v>0</v>
      </c>
    </row>
    <row r="109" spans="1:9" x14ac:dyDescent="0.2">
      <c r="C109" s="41" t="s">
        <v>179</v>
      </c>
    </row>
  </sheetData>
  <mergeCells count="86">
    <mergeCell ref="B106:F106"/>
    <mergeCell ref="A107:F107"/>
    <mergeCell ref="A10:A12"/>
    <mergeCell ref="B10:B12"/>
    <mergeCell ref="C10:C12"/>
    <mergeCell ref="D10:D12"/>
    <mergeCell ref="E10:E12"/>
    <mergeCell ref="F10:F12"/>
    <mergeCell ref="C98:C100"/>
    <mergeCell ref="D98:D100"/>
    <mergeCell ref="E98:E100"/>
    <mergeCell ref="C102:C104"/>
    <mergeCell ref="D102:D104"/>
    <mergeCell ref="E102:E104"/>
    <mergeCell ref="B96:F96"/>
    <mergeCell ref="B97:I97"/>
    <mergeCell ref="C66:C68"/>
    <mergeCell ref="D66:D68"/>
    <mergeCell ref="E66:E68"/>
    <mergeCell ref="C70:C72"/>
    <mergeCell ref="D70:D72"/>
    <mergeCell ref="E70:E72"/>
    <mergeCell ref="E92:E94"/>
    <mergeCell ref="C74:C76"/>
    <mergeCell ref="D74:D76"/>
    <mergeCell ref="E74:E76"/>
    <mergeCell ref="B90:F90"/>
    <mergeCell ref="B91:I91"/>
    <mergeCell ref="C92:C94"/>
    <mergeCell ref="D92:D94"/>
    <mergeCell ref="C86:C88"/>
    <mergeCell ref="D86:D88"/>
    <mergeCell ref="E86:E88"/>
    <mergeCell ref="C62:C64"/>
    <mergeCell ref="D62:D64"/>
    <mergeCell ref="E62:E64"/>
    <mergeCell ref="C50:C52"/>
    <mergeCell ref="D50:D52"/>
    <mergeCell ref="E50:E52"/>
    <mergeCell ref="C54:C56"/>
    <mergeCell ref="D54:D56"/>
    <mergeCell ref="E54:E56"/>
    <mergeCell ref="D46:D48"/>
    <mergeCell ref="E46:E48"/>
    <mergeCell ref="C58:C60"/>
    <mergeCell ref="D58:D60"/>
    <mergeCell ref="E58:E60"/>
    <mergeCell ref="A6:I6"/>
    <mergeCell ref="A7:I7"/>
    <mergeCell ref="B28:F28"/>
    <mergeCell ref="B29:I29"/>
    <mergeCell ref="C20:C22"/>
    <mergeCell ref="D20:D22"/>
    <mergeCell ref="E20:E22"/>
    <mergeCell ref="C24:C26"/>
    <mergeCell ref="D24:D26"/>
    <mergeCell ref="E24:E26"/>
    <mergeCell ref="A14:I14"/>
    <mergeCell ref="B15:I15"/>
    <mergeCell ref="C16:C18"/>
    <mergeCell ref="D16:D18"/>
    <mergeCell ref="E16:E18"/>
    <mergeCell ref="C36:C39"/>
    <mergeCell ref="D36:D39"/>
    <mergeCell ref="E36:E39"/>
    <mergeCell ref="C30:C32"/>
    <mergeCell ref="D30:D32"/>
    <mergeCell ref="E30:E32"/>
    <mergeCell ref="B34:F34"/>
    <mergeCell ref="B35:I35"/>
    <mergeCell ref="A8:I8"/>
    <mergeCell ref="C78:C80"/>
    <mergeCell ref="D78:D80"/>
    <mergeCell ref="E78:E80"/>
    <mergeCell ref="C82:C84"/>
    <mergeCell ref="D82:D84"/>
    <mergeCell ref="E82:E84"/>
    <mergeCell ref="A13:I13"/>
    <mergeCell ref="G10:G12"/>
    <mergeCell ref="H10:I10"/>
    <mergeCell ref="H11:H12"/>
    <mergeCell ref="H9:I9"/>
    <mergeCell ref="C41:C44"/>
    <mergeCell ref="D41:D44"/>
    <mergeCell ref="E41:E44"/>
    <mergeCell ref="C46:C48"/>
  </mergeCells>
  <pageMargins left="0.25" right="0.25" top="0.75" bottom="0.75" header="0.3" footer="0.3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BCD1-84CF-4715-95B3-214E51199672}">
  <sheetPr>
    <pageSetUpPr fitToPage="1"/>
  </sheetPr>
  <dimension ref="A1:I112"/>
  <sheetViews>
    <sheetView topLeftCell="A45" zoomScale="110" zoomScaleNormal="110" workbookViewId="0">
      <selection activeCell="C24" sqref="C24:C26"/>
    </sheetView>
  </sheetViews>
  <sheetFormatPr defaultRowHeight="12.75" x14ac:dyDescent="0.2"/>
  <cols>
    <col min="1" max="2" width="4" style="29" customWidth="1"/>
    <col min="3" max="3" width="42.140625" customWidth="1"/>
    <col min="5" max="5" width="14.28515625" customWidth="1"/>
    <col min="7" max="7" width="9.140625" style="40"/>
    <col min="8" max="8" width="39.5703125" customWidth="1"/>
    <col min="9" max="9" width="9.140625" style="29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185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186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187</v>
      </c>
      <c r="C15" s="91"/>
      <c r="D15" s="91"/>
      <c r="E15" s="91"/>
      <c r="F15" s="91"/>
      <c r="G15" s="91"/>
      <c r="H15" s="91"/>
      <c r="I15" s="91"/>
    </row>
    <row r="16" spans="1:9" ht="13.5" thickBot="1" x14ac:dyDescent="0.25">
      <c r="A16" s="7"/>
      <c r="B16" s="16">
        <v>1</v>
      </c>
      <c r="C16" s="77" t="s">
        <v>188</v>
      </c>
      <c r="D16" s="80" t="s">
        <v>127</v>
      </c>
      <c r="E16" s="83" t="s">
        <v>137</v>
      </c>
      <c r="F16" s="10" t="s">
        <v>6</v>
      </c>
      <c r="G16" s="32">
        <v>24.3</v>
      </c>
      <c r="H16" s="11" t="s">
        <v>448</v>
      </c>
      <c r="I16" s="12">
        <v>13300</v>
      </c>
    </row>
    <row r="17" spans="1:9" ht="13.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11" t="s">
        <v>449</v>
      </c>
      <c r="I17" s="15">
        <v>82</v>
      </c>
    </row>
    <row r="18" spans="1:9" ht="13.5" thickBot="1" x14ac:dyDescent="0.25">
      <c r="A18" s="7"/>
      <c r="B18" s="16"/>
      <c r="C18" s="79"/>
      <c r="D18" s="82"/>
      <c r="E18" s="85"/>
      <c r="F18" s="15" t="s">
        <v>4</v>
      </c>
      <c r="G18" s="32">
        <v>0</v>
      </c>
      <c r="H18" s="11"/>
      <c r="I18" s="12"/>
    </row>
    <row r="19" spans="1:9" ht="13.5" thickBot="1" x14ac:dyDescent="0.25">
      <c r="A19" s="7"/>
      <c r="B19" s="16"/>
      <c r="C19" s="17"/>
      <c r="D19" s="18"/>
      <c r="E19" s="19"/>
      <c r="F19" s="20" t="s">
        <v>3</v>
      </c>
      <c r="G19" s="36">
        <f>SUM(G16:G18)</f>
        <v>24.3</v>
      </c>
      <c r="H19" s="21"/>
      <c r="I19" s="22"/>
    </row>
    <row r="20" spans="1:9" ht="24" customHeight="1" thickBot="1" x14ac:dyDescent="0.25">
      <c r="A20" s="7"/>
      <c r="B20" s="16">
        <v>3</v>
      </c>
      <c r="C20" s="77" t="s">
        <v>189</v>
      </c>
      <c r="D20" s="80" t="s">
        <v>145</v>
      </c>
      <c r="E20" s="83" t="s">
        <v>140</v>
      </c>
      <c r="F20" s="10" t="s">
        <v>6</v>
      </c>
      <c r="G20" s="32">
        <v>20</v>
      </c>
      <c r="H20" s="11" t="s">
        <v>450</v>
      </c>
      <c r="I20" s="12">
        <v>30</v>
      </c>
    </row>
    <row r="21" spans="1:9" ht="15.75" thickBot="1" x14ac:dyDescent="0.25">
      <c r="A21" s="7"/>
      <c r="B21" s="16"/>
      <c r="C21" s="78"/>
      <c r="D21" s="81"/>
      <c r="E21" s="84"/>
      <c r="F21" s="10" t="s">
        <v>5</v>
      </c>
      <c r="G21" s="32">
        <v>0</v>
      </c>
      <c r="H21" s="27"/>
      <c r="I21" s="12"/>
    </row>
    <row r="22" spans="1:9" ht="24.75" customHeight="1" thickBot="1" x14ac:dyDescent="0.25">
      <c r="A22" s="7"/>
      <c r="B22" s="16"/>
      <c r="C22" s="79"/>
      <c r="D22" s="82"/>
      <c r="E22" s="85"/>
      <c r="F22" s="15" t="s">
        <v>149</v>
      </c>
      <c r="G22" s="32">
        <v>5</v>
      </c>
      <c r="H22" s="11"/>
      <c r="I22" s="12"/>
    </row>
    <row r="23" spans="1:9" ht="13.5" thickBot="1" x14ac:dyDescent="0.25">
      <c r="A23" s="7"/>
      <c r="B23" s="16"/>
      <c r="C23" s="17"/>
      <c r="D23" s="18"/>
      <c r="E23" s="19"/>
      <c r="F23" s="20" t="s">
        <v>3</v>
      </c>
      <c r="G23" s="36">
        <f>SUM(G20:G22)</f>
        <v>25</v>
      </c>
      <c r="H23" s="21"/>
      <c r="I23" s="22"/>
    </row>
    <row r="24" spans="1:9" ht="24" customHeight="1" thickBot="1" x14ac:dyDescent="0.25">
      <c r="A24" s="7"/>
      <c r="B24" s="16">
        <v>4</v>
      </c>
      <c r="C24" s="77" t="s">
        <v>446</v>
      </c>
      <c r="D24" s="80" t="s">
        <v>127</v>
      </c>
      <c r="E24" s="83" t="s">
        <v>140</v>
      </c>
      <c r="F24" s="10" t="s">
        <v>6</v>
      </c>
      <c r="G24" s="32">
        <v>0</v>
      </c>
      <c r="H24" s="13" t="s">
        <v>451</v>
      </c>
      <c r="I24" s="12">
        <v>1</v>
      </c>
    </row>
    <row r="25" spans="1:9" ht="15.75" thickBot="1" x14ac:dyDescent="0.25">
      <c r="A25" s="7"/>
      <c r="B25" s="16"/>
      <c r="C25" s="78"/>
      <c r="D25" s="81"/>
      <c r="E25" s="84"/>
      <c r="F25" s="10" t="s">
        <v>5</v>
      </c>
      <c r="G25" s="32">
        <v>0</v>
      </c>
      <c r="H25" s="27"/>
      <c r="I25" s="12"/>
    </row>
    <row r="26" spans="1:9" ht="24.75" customHeight="1" thickBot="1" x14ac:dyDescent="0.25">
      <c r="A26" s="7"/>
      <c r="B26" s="16"/>
      <c r="C26" s="79"/>
      <c r="D26" s="82"/>
      <c r="E26" s="85"/>
      <c r="F26" s="15" t="s">
        <v>149</v>
      </c>
      <c r="G26" s="32">
        <v>56</v>
      </c>
      <c r="H26" s="11"/>
      <c r="I26" s="12"/>
    </row>
    <row r="27" spans="1:9" ht="13.5" thickBot="1" x14ac:dyDescent="0.25">
      <c r="A27" s="7"/>
      <c r="B27" s="16"/>
      <c r="C27" s="17"/>
      <c r="D27" s="18"/>
      <c r="E27" s="19"/>
      <c r="F27" s="20" t="s">
        <v>3</v>
      </c>
      <c r="G27" s="36">
        <f>SUM(G24:G26)</f>
        <v>56</v>
      </c>
      <c r="H27" s="21"/>
      <c r="I27" s="22"/>
    </row>
    <row r="28" spans="1:9" ht="13.5" thickBot="1" x14ac:dyDescent="0.25">
      <c r="A28" s="7"/>
      <c r="B28" s="16">
        <v>5</v>
      </c>
      <c r="C28" s="77" t="s">
        <v>190</v>
      </c>
      <c r="D28" s="80" t="s">
        <v>145</v>
      </c>
      <c r="E28" s="83" t="s">
        <v>181</v>
      </c>
      <c r="F28" s="10" t="s">
        <v>6</v>
      </c>
      <c r="G28" s="32">
        <v>0</v>
      </c>
      <c r="H28" s="11" t="s">
        <v>191</v>
      </c>
      <c r="I28" s="12">
        <v>3</v>
      </c>
    </row>
    <row r="29" spans="1:9" ht="13.5" thickBot="1" x14ac:dyDescent="0.25">
      <c r="A29" s="7"/>
      <c r="B29" s="16"/>
      <c r="C29" s="78"/>
      <c r="D29" s="81"/>
      <c r="E29" s="84"/>
      <c r="F29" s="10" t="s">
        <v>5</v>
      </c>
      <c r="G29" s="32">
        <v>0</v>
      </c>
      <c r="H29" s="11" t="s">
        <v>192</v>
      </c>
      <c r="I29" s="12">
        <v>3</v>
      </c>
    </row>
    <row r="30" spans="1:9" ht="13.5" thickBot="1" x14ac:dyDescent="0.25">
      <c r="A30" s="7"/>
      <c r="B30" s="16"/>
      <c r="C30" s="79"/>
      <c r="D30" s="82"/>
      <c r="E30" s="85"/>
      <c r="F30" s="15" t="s">
        <v>149</v>
      </c>
      <c r="G30" s="32">
        <v>30</v>
      </c>
      <c r="H30" s="11"/>
      <c r="I30" s="12"/>
    </row>
    <row r="31" spans="1:9" ht="13.5" thickBot="1" x14ac:dyDescent="0.25">
      <c r="A31" s="7"/>
      <c r="B31" s="16"/>
      <c r="C31" s="17"/>
      <c r="D31" s="18"/>
      <c r="E31" s="19"/>
      <c r="F31" s="20" t="s">
        <v>3</v>
      </c>
      <c r="G31" s="36">
        <f>SUM(G28:G30)</f>
        <v>30</v>
      </c>
      <c r="H31" s="21"/>
      <c r="I31" s="22"/>
    </row>
    <row r="32" spans="1:9" ht="13.5" thickBot="1" x14ac:dyDescent="0.25">
      <c r="A32" s="7"/>
      <c r="B32" s="92" t="s">
        <v>2</v>
      </c>
      <c r="C32" s="93"/>
      <c r="D32" s="93"/>
      <c r="E32" s="93"/>
      <c r="F32" s="94"/>
      <c r="G32" s="38">
        <f>+G19+G23+G31</f>
        <v>79.3</v>
      </c>
      <c r="H32" s="25"/>
      <c r="I32" s="26"/>
    </row>
    <row r="33" spans="1:9" ht="13.5" thickBot="1" x14ac:dyDescent="0.25">
      <c r="A33" s="7">
        <v>2</v>
      </c>
      <c r="B33" s="90" t="s">
        <v>193</v>
      </c>
      <c r="C33" s="91"/>
      <c r="D33" s="91"/>
      <c r="E33" s="91"/>
      <c r="F33" s="91"/>
      <c r="G33" s="91"/>
      <c r="H33" s="91"/>
      <c r="I33" s="91"/>
    </row>
    <row r="34" spans="1:9" ht="13.5" thickBot="1" x14ac:dyDescent="0.25">
      <c r="A34" s="7">
        <v>1</v>
      </c>
      <c r="B34" s="16">
        <v>1</v>
      </c>
      <c r="C34" s="77" t="s">
        <v>194</v>
      </c>
      <c r="D34" s="80" t="s">
        <v>127</v>
      </c>
      <c r="E34" s="83" t="s">
        <v>140</v>
      </c>
      <c r="F34" s="10" t="s">
        <v>6</v>
      </c>
      <c r="G34" s="32">
        <v>40</v>
      </c>
      <c r="H34" s="11" t="s">
        <v>452</v>
      </c>
      <c r="I34" s="12">
        <v>45</v>
      </c>
    </row>
    <row r="35" spans="1:9" ht="15.75" thickBot="1" x14ac:dyDescent="0.25">
      <c r="A35" s="7"/>
      <c r="B35" s="16"/>
      <c r="C35" s="78"/>
      <c r="D35" s="81"/>
      <c r="E35" s="84"/>
      <c r="F35" s="10" t="s">
        <v>5</v>
      </c>
      <c r="G35" s="32">
        <v>0</v>
      </c>
      <c r="H35" s="27"/>
      <c r="I35" s="12"/>
    </row>
    <row r="36" spans="1:9" ht="13.5" thickBot="1" x14ac:dyDescent="0.25">
      <c r="A36" s="7"/>
      <c r="B36" s="16"/>
      <c r="C36" s="79"/>
      <c r="D36" s="82"/>
      <c r="E36" s="85"/>
      <c r="F36" s="15" t="s">
        <v>149</v>
      </c>
      <c r="G36" s="32">
        <v>26</v>
      </c>
      <c r="H36" s="11"/>
      <c r="I36" s="12"/>
    </row>
    <row r="37" spans="1:9" ht="13.5" thickBot="1" x14ac:dyDescent="0.25">
      <c r="A37" s="7"/>
      <c r="B37" s="16"/>
      <c r="C37" s="17"/>
      <c r="D37" s="18"/>
      <c r="E37" s="19"/>
      <c r="F37" s="20" t="s">
        <v>3</v>
      </c>
      <c r="G37" s="36">
        <f>SUM(G34:G36)</f>
        <v>66</v>
      </c>
      <c r="H37" s="21"/>
      <c r="I37" s="22"/>
    </row>
    <row r="38" spans="1:9" ht="24.75" thickBot="1" x14ac:dyDescent="0.25">
      <c r="A38" s="30"/>
      <c r="B38" s="16">
        <v>2</v>
      </c>
      <c r="C38" s="77" t="s">
        <v>195</v>
      </c>
      <c r="D38" s="80" t="s">
        <v>127</v>
      </c>
      <c r="E38" s="83" t="s">
        <v>140</v>
      </c>
      <c r="F38" s="10" t="s">
        <v>6</v>
      </c>
      <c r="G38" s="32">
        <v>8</v>
      </c>
      <c r="H38" s="11" t="s">
        <v>453</v>
      </c>
      <c r="I38" s="12">
        <v>4</v>
      </c>
    </row>
    <row r="39" spans="1:9" ht="13.5" thickBot="1" x14ac:dyDescent="0.25">
      <c r="A39" s="30"/>
      <c r="B39" s="16"/>
      <c r="C39" s="78"/>
      <c r="D39" s="81"/>
      <c r="E39" s="84"/>
      <c r="F39" s="10" t="s">
        <v>5</v>
      </c>
      <c r="G39" s="32">
        <v>0</v>
      </c>
      <c r="H39" s="11"/>
      <c r="I39" s="12"/>
    </row>
    <row r="40" spans="1:9" ht="13.5" thickBot="1" x14ac:dyDescent="0.25">
      <c r="A40" s="30"/>
      <c r="B40" s="16"/>
      <c r="C40" s="79"/>
      <c r="D40" s="82"/>
      <c r="E40" s="85"/>
      <c r="F40" s="15" t="s">
        <v>149</v>
      </c>
      <c r="G40" s="32">
        <v>8</v>
      </c>
      <c r="H40" s="11"/>
      <c r="I40" s="12"/>
    </row>
    <row r="41" spans="1:9" ht="13.5" thickBot="1" x14ac:dyDescent="0.25">
      <c r="A41" s="30"/>
      <c r="B41" s="16"/>
      <c r="C41" s="17"/>
      <c r="D41" s="18"/>
      <c r="E41" s="19"/>
      <c r="F41" s="20" t="s">
        <v>3</v>
      </c>
      <c r="G41" s="36">
        <f>SUM(G38:G40)</f>
        <v>16</v>
      </c>
      <c r="H41" s="21"/>
      <c r="I41" s="22"/>
    </row>
    <row r="42" spans="1:9" ht="13.5" thickBot="1" x14ac:dyDescent="0.25">
      <c r="A42" s="7"/>
      <c r="B42" s="92" t="s">
        <v>2</v>
      </c>
      <c r="C42" s="93"/>
      <c r="D42" s="93"/>
      <c r="E42" s="93"/>
      <c r="F42" s="94"/>
      <c r="G42" s="38">
        <f>+G37+G41</f>
        <v>82</v>
      </c>
      <c r="H42" s="25"/>
      <c r="I42" s="26"/>
    </row>
    <row r="43" spans="1:9" ht="13.5" thickBot="1" x14ac:dyDescent="0.25">
      <c r="A43" s="7">
        <v>1</v>
      </c>
      <c r="B43" s="90" t="s">
        <v>196</v>
      </c>
      <c r="C43" s="91"/>
      <c r="D43" s="91"/>
      <c r="E43" s="91"/>
      <c r="F43" s="91"/>
      <c r="G43" s="91"/>
      <c r="H43" s="91"/>
      <c r="I43" s="91"/>
    </row>
    <row r="44" spans="1:9" ht="13.5" thickBot="1" x14ac:dyDescent="0.25">
      <c r="A44" s="7"/>
      <c r="B44" s="16">
        <v>1</v>
      </c>
      <c r="C44" s="77" t="s">
        <v>197</v>
      </c>
      <c r="D44" s="80" t="s">
        <v>127</v>
      </c>
      <c r="E44" s="83" t="s">
        <v>228</v>
      </c>
      <c r="F44" s="10" t="s">
        <v>6</v>
      </c>
      <c r="G44" s="32">
        <v>2.4</v>
      </c>
      <c r="H44" s="11" t="s">
        <v>454</v>
      </c>
      <c r="I44" s="12">
        <v>1</v>
      </c>
    </row>
    <row r="45" spans="1:9" ht="15.75" thickBot="1" x14ac:dyDescent="0.25">
      <c r="A45" s="7"/>
      <c r="B45" s="16"/>
      <c r="C45" s="78"/>
      <c r="D45" s="81"/>
      <c r="E45" s="84"/>
      <c r="F45" s="10" t="s">
        <v>5</v>
      </c>
      <c r="G45" s="32">
        <v>0</v>
      </c>
      <c r="H45" s="27"/>
      <c r="I45" s="12"/>
    </row>
    <row r="46" spans="1:9" ht="13.5" thickBot="1" x14ac:dyDescent="0.25">
      <c r="A46" s="7"/>
      <c r="B46" s="16"/>
      <c r="C46" s="79"/>
      <c r="D46" s="82"/>
      <c r="E46" s="85"/>
      <c r="F46" s="15" t="s">
        <v>4</v>
      </c>
      <c r="G46" s="32">
        <v>0</v>
      </c>
      <c r="H46" s="11"/>
      <c r="I46" s="12"/>
    </row>
    <row r="47" spans="1:9" ht="13.5" thickBot="1" x14ac:dyDescent="0.25">
      <c r="A47" s="7"/>
      <c r="B47" s="16"/>
      <c r="C47" s="17"/>
      <c r="D47" s="18"/>
      <c r="E47" s="19"/>
      <c r="F47" s="20" t="s">
        <v>3</v>
      </c>
      <c r="G47" s="36">
        <f>SUM(G44:G46)</f>
        <v>2.4</v>
      </c>
      <c r="H47" s="21"/>
      <c r="I47" s="22"/>
    </row>
    <row r="48" spans="1:9" ht="36.75" thickBot="1" x14ac:dyDescent="0.25">
      <c r="A48" s="7"/>
      <c r="B48" s="16">
        <v>2</v>
      </c>
      <c r="C48" s="77" t="s">
        <v>198</v>
      </c>
      <c r="D48" s="80" t="s">
        <v>127</v>
      </c>
      <c r="E48" s="83" t="s">
        <v>131</v>
      </c>
      <c r="F48" s="10" t="s">
        <v>6</v>
      </c>
      <c r="G48" s="32">
        <v>0</v>
      </c>
      <c r="H48" s="11" t="s">
        <v>199</v>
      </c>
      <c r="I48" s="12" t="s">
        <v>200</v>
      </c>
    </row>
    <row r="49" spans="1:9" ht="55.5" customHeight="1" thickBot="1" x14ac:dyDescent="0.25">
      <c r="A49" s="7"/>
      <c r="B49" s="16"/>
      <c r="C49" s="78"/>
      <c r="D49" s="81"/>
      <c r="E49" s="84"/>
      <c r="F49" s="10" t="s">
        <v>5</v>
      </c>
      <c r="G49" s="32">
        <v>0</v>
      </c>
      <c r="H49" s="11" t="s">
        <v>201</v>
      </c>
      <c r="I49" s="12" t="s">
        <v>27</v>
      </c>
    </row>
    <row r="50" spans="1:9" ht="24.75" thickBot="1" x14ac:dyDescent="0.25">
      <c r="A50" s="7"/>
      <c r="B50" s="16"/>
      <c r="C50" s="79"/>
      <c r="D50" s="82"/>
      <c r="E50" s="85"/>
      <c r="F50" s="15" t="s">
        <v>4</v>
      </c>
      <c r="G50" s="32">
        <v>0</v>
      </c>
      <c r="H50" s="11" t="s">
        <v>202</v>
      </c>
      <c r="I50" s="12" t="s">
        <v>203</v>
      </c>
    </row>
    <row r="51" spans="1:9" ht="13.5" thickBot="1" x14ac:dyDescent="0.25">
      <c r="A51" s="7"/>
      <c r="B51" s="16"/>
      <c r="C51" s="17"/>
      <c r="D51" s="18"/>
      <c r="E51" s="19"/>
      <c r="F51" s="20" t="s">
        <v>3</v>
      </c>
      <c r="G51" s="36">
        <f>SUM(G48:G50)</f>
        <v>0</v>
      </c>
      <c r="H51" s="21"/>
      <c r="I51" s="22"/>
    </row>
    <row r="52" spans="1:9" ht="13.5" thickBot="1" x14ac:dyDescent="0.25">
      <c r="A52" s="7"/>
      <c r="B52" s="92" t="s">
        <v>2</v>
      </c>
      <c r="C52" s="93"/>
      <c r="D52" s="93"/>
      <c r="E52" s="93"/>
      <c r="F52" s="94"/>
      <c r="G52" s="38">
        <f>+G47+G51</f>
        <v>2.4</v>
      </c>
      <c r="H52" s="25"/>
      <c r="I52" s="26"/>
    </row>
    <row r="53" spans="1:9" ht="13.5" thickBot="1" x14ac:dyDescent="0.25">
      <c r="A53" s="7">
        <v>3</v>
      </c>
      <c r="B53" s="90" t="s">
        <v>204</v>
      </c>
      <c r="C53" s="91"/>
      <c r="D53" s="91"/>
      <c r="E53" s="91"/>
      <c r="F53" s="91"/>
      <c r="G53" s="91"/>
      <c r="H53" s="91"/>
      <c r="I53" s="91"/>
    </row>
    <row r="54" spans="1:9" ht="24.75" thickBot="1" x14ac:dyDescent="0.25">
      <c r="A54" s="7"/>
      <c r="B54" s="16">
        <v>1</v>
      </c>
      <c r="C54" s="77" t="s">
        <v>205</v>
      </c>
      <c r="D54" s="80" t="s">
        <v>127</v>
      </c>
      <c r="E54" s="83" t="s">
        <v>181</v>
      </c>
      <c r="F54" s="10" t="s">
        <v>6</v>
      </c>
      <c r="G54" s="32">
        <v>114.6</v>
      </c>
      <c r="H54" s="13" t="s">
        <v>455</v>
      </c>
      <c r="I54" s="14">
        <v>1</v>
      </c>
    </row>
    <row r="55" spans="1:9" ht="13.5" thickBot="1" x14ac:dyDescent="0.25">
      <c r="A55" s="7"/>
      <c r="B55" s="16"/>
      <c r="C55" s="78"/>
      <c r="D55" s="81"/>
      <c r="E55" s="84"/>
      <c r="F55" s="10" t="s">
        <v>5</v>
      </c>
      <c r="G55" s="32">
        <v>0</v>
      </c>
      <c r="H55" s="13"/>
      <c r="I55" s="12"/>
    </row>
    <row r="56" spans="1:9" ht="13.5" thickBot="1" x14ac:dyDescent="0.25">
      <c r="A56" s="7"/>
      <c r="B56" s="16"/>
      <c r="C56" s="79"/>
      <c r="D56" s="82"/>
      <c r="E56" s="85"/>
      <c r="F56" s="15" t="s">
        <v>4</v>
      </c>
      <c r="G56" s="32">
        <v>0</v>
      </c>
      <c r="H56" s="11"/>
      <c r="I56" s="12"/>
    </row>
    <row r="57" spans="1:9" ht="13.5" thickBot="1" x14ac:dyDescent="0.25">
      <c r="A57" s="7"/>
      <c r="B57" s="16"/>
      <c r="C57" s="17"/>
      <c r="D57" s="18"/>
      <c r="E57" s="19"/>
      <c r="F57" s="20" t="s">
        <v>3</v>
      </c>
      <c r="G57" s="36">
        <f>SUM(G54:G56)</f>
        <v>114.6</v>
      </c>
      <c r="H57" s="21"/>
      <c r="I57" s="22"/>
    </row>
    <row r="58" spans="1:9" ht="13.5" thickBot="1" x14ac:dyDescent="0.25">
      <c r="A58" s="7"/>
      <c r="B58" s="16">
        <v>2</v>
      </c>
      <c r="C58" s="77" t="s">
        <v>447</v>
      </c>
      <c r="D58" s="80" t="s">
        <v>127</v>
      </c>
      <c r="E58" s="83" t="s">
        <v>129</v>
      </c>
      <c r="F58" s="10" t="s">
        <v>6</v>
      </c>
      <c r="G58" s="32">
        <v>0</v>
      </c>
      <c r="H58" s="11" t="s">
        <v>164</v>
      </c>
      <c r="I58" s="12">
        <v>20</v>
      </c>
    </row>
    <row r="59" spans="1:9" ht="22.5" customHeight="1" thickBot="1" x14ac:dyDescent="0.25">
      <c r="A59" s="7"/>
      <c r="B59" s="16"/>
      <c r="C59" s="78"/>
      <c r="D59" s="81"/>
      <c r="E59" s="84"/>
      <c r="F59" s="10" t="s">
        <v>5</v>
      </c>
      <c r="G59" s="32">
        <v>0</v>
      </c>
      <c r="H59" s="13"/>
      <c r="I59" s="12"/>
    </row>
    <row r="60" spans="1:9" ht="22.5" customHeight="1" thickBot="1" x14ac:dyDescent="0.25">
      <c r="A60" s="7"/>
      <c r="B60" s="16"/>
      <c r="C60" s="78"/>
      <c r="D60" s="81"/>
      <c r="E60" s="84"/>
      <c r="F60" s="15" t="s">
        <v>149</v>
      </c>
      <c r="G60" s="32">
        <v>32.4</v>
      </c>
      <c r="H60" s="13"/>
      <c r="I60" s="12"/>
    </row>
    <row r="61" spans="1:9" ht="13.5" thickBot="1" x14ac:dyDescent="0.25">
      <c r="A61" s="7"/>
      <c r="B61" s="16"/>
      <c r="C61" s="53"/>
      <c r="D61" s="54"/>
      <c r="E61" s="55"/>
      <c r="F61" s="20" t="s">
        <v>3</v>
      </c>
      <c r="G61" s="36">
        <f>SUM(G58:G60)</f>
        <v>32.4</v>
      </c>
      <c r="H61" s="21"/>
      <c r="I61" s="22"/>
    </row>
    <row r="62" spans="1:9" ht="13.5" thickBot="1" x14ac:dyDescent="0.25">
      <c r="A62" s="7"/>
      <c r="B62" s="16">
        <v>3</v>
      </c>
      <c r="C62" s="77" t="s">
        <v>207</v>
      </c>
      <c r="D62" s="80" t="s">
        <v>182</v>
      </c>
      <c r="E62" s="83" t="s">
        <v>181</v>
      </c>
      <c r="F62" s="10" t="s">
        <v>6</v>
      </c>
      <c r="G62" s="32">
        <v>56</v>
      </c>
      <c r="H62" s="11" t="s">
        <v>164</v>
      </c>
      <c r="I62" s="12">
        <v>10</v>
      </c>
    </row>
    <row r="63" spans="1:9" ht="13.5" thickBot="1" x14ac:dyDescent="0.25">
      <c r="A63" s="7"/>
      <c r="B63" s="16"/>
      <c r="C63" s="78"/>
      <c r="D63" s="81"/>
      <c r="E63" s="84"/>
      <c r="F63" s="10" t="s">
        <v>5</v>
      </c>
      <c r="G63" s="32">
        <v>0</v>
      </c>
      <c r="H63" s="13"/>
      <c r="I63" s="12"/>
    </row>
    <row r="64" spans="1:9" ht="13.5" thickBot="1" x14ac:dyDescent="0.25">
      <c r="A64" s="7"/>
      <c r="B64" s="16"/>
      <c r="C64" s="79"/>
      <c r="D64" s="82"/>
      <c r="E64" s="85"/>
      <c r="F64" s="15" t="s">
        <v>4</v>
      </c>
      <c r="G64" s="32">
        <v>0</v>
      </c>
      <c r="H64" s="11"/>
      <c r="I64" s="12"/>
    </row>
    <row r="65" spans="1:9" ht="13.5" thickBot="1" x14ac:dyDescent="0.25">
      <c r="A65" s="7"/>
      <c r="B65" s="16"/>
      <c r="C65" s="17"/>
      <c r="D65" s="18"/>
      <c r="E65" s="19"/>
      <c r="F65" s="20" t="s">
        <v>3</v>
      </c>
      <c r="G65" s="36">
        <f>SUM(G62:G64)</f>
        <v>56</v>
      </c>
      <c r="H65" s="21"/>
      <c r="I65" s="22"/>
    </row>
    <row r="66" spans="1:9" ht="13.5" thickBot="1" x14ac:dyDescent="0.25">
      <c r="A66" s="7"/>
      <c r="B66" s="92" t="s">
        <v>2</v>
      </c>
      <c r="C66" s="93"/>
      <c r="D66" s="93"/>
      <c r="E66" s="93"/>
      <c r="F66" s="94"/>
      <c r="G66" s="38">
        <f>+G57+G61+G65</f>
        <v>203</v>
      </c>
      <c r="H66" s="25"/>
      <c r="I66" s="26"/>
    </row>
    <row r="67" spans="1:9" ht="13.5" thickBot="1" x14ac:dyDescent="0.25">
      <c r="A67" s="7">
        <v>1</v>
      </c>
      <c r="B67" s="90" t="s">
        <v>208</v>
      </c>
      <c r="C67" s="91"/>
      <c r="D67" s="91"/>
      <c r="E67" s="91"/>
      <c r="F67" s="91"/>
      <c r="G67" s="91"/>
      <c r="H67" s="91"/>
      <c r="I67" s="91"/>
    </row>
    <row r="68" spans="1:9" x14ac:dyDescent="0.2">
      <c r="A68" s="112"/>
      <c r="B68" s="97">
        <v>1</v>
      </c>
      <c r="C68" s="77" t="s">
        <v>209</v>
      </c>
      <c r="D68" s="80" t="s">
        <v>127</v>
      </c>
      <c r="E68" s="83" t="s">
        <v>181</v>
      </c>
      <c r="F68" s="99" t="s">
        <v>6</v>
      </c>
      <c r="G68" s="101">
        <v>25.8</v>
      </c>
      <c r="H68" s="103" t="s">
        <v>210</v>
      </c>
      <c r="I68" s="105">
        <v>18</v>
      </c>
    </row>
    <row r="69" spans="1:9" ht="13.5" thickBot="1" x14ac:dyDescent="0.25">
      <c r="A69" s="113"/>
      <c r="B69" s="98"/>
      <c r="C69" s="78"/>
      <c r="D69" s="81"/>
      <c r="E69" s="84"/>
      <c r="F69" s="100"/>
      <c r="G69" s="102"/>
      <c r="H69" s="104"/>
      <c r="I69" s="106"/>
    </row>
    <row r="70" spans="1:9" ht="13.5" thickBot="1" x14ac:dyDescent="0.25">
      <c r="A70" s="7"/>
      <c r="B70" s="16"/>
      <c r="C70" s="78"/>
      <c r="D70" s="81"/>
      <c r="E70" s="84"/>
      <c r="F70" s="10" t="s">
        <v>5</v>
      </c>
      <c r="G70" s="32">
        <v>0</v>
      </c>
      <c r="H70" s="13"/>
      <c r="I70" s="12"/>
    </row>
    <row r="71" spans="1:9" ht="13.5" thickBot="1" x14ac:dyDescent="0.25">
      <c r="A71" s="7"/>
      <c r="B71" s="16"/>
      <c r="C71" s="79"/>
      <c r="D71" s="82"/>
      <c r="E71" s="85"/>
      <c r="F71" s="15" t="s">
        <v>4</v>
      </c>
      <c r="G71" s="32">
        <v>0</v>
      </c>
      <c r="H71" s="13"/>
      <c r="I71" s="12"/>
    </row>
    <row r="72" spans="1:9" ht="13.5" thickBot="1" x14ac:dyDescent="0.25">
      <c r="A72" s="7"/>
      <c r="B72" s="16"/>
      <c r="C72" s="17"/>
      <c r="D72" s="18"/>
      <c r="E72" s="19"/>
      <c r="F72" s="20" t="s">
        <v>3</v>
      </c>
      <c r="G72" s="36">
        <f>SUM(G70:G71)</f>
        <v>0</v>
      </c>
      <c r="H72" s="21"/>
      <c r="I72" s="22"/>
    </row>
    <row r="73" spans="1:9" ht="15.75" thickBot="1" x14ac:dyDescent="0.25">
      <c r="A73" s="31"/>
      <c r="B73" s="16">
        <v>1</v>
      </c>
      <c r="C73" s="77" t="s">
        <v>211</v>
      </c>
      <c r="D73" s="80" t="s">
        <v>127</v>
      </c>
      <c r="E73" s="83" t="s">
        <v>229</v>
      </c>
      <c r="F73" s="10" t="s">
        <v>6</v>
      </c>
      <c r="G73" s="32">
        <v>15</v>
      </c>
      <c r="H73" s="11" t="s">
        <v>212</v>
      </c>
      <c r="I73" s="12">
        <v>50</v>
      </c>
    </row>
    <row r="74" spans="1:9" ht="15.75" thickBot="1" x14ac:dyDescent="0.25">
      <c r="A74" s="7"/>
      <c r="B74" s="16"/>
      <c r="C74" s="78"/>
      <c r="D74" s="81"/>
      <c r="E74" s="84"/>
      <c r="F74" s="10" t="s">
        <v>5</v>
      </c>
      <c r="G74" s="32">
        <v>0</v>
      </c>
      <c r="H74" s="27"/>
      <c r="I74" s="12"/>
    </row>
    <row r="75" spans="1:9" ht="13.5" thickBot="1" x14ac:dyDescent="0.25">
      <c r="A75" s="7"/>
      <c r="B75" s="16"/>
      <c r="C75" s="79"/>
      <c r="D75" s="82"/>
      <c r="E75" s="85"/>
      <c r="F75" s="15" t="s">
        <v>4</v>
      </c>
      <c r="G75" s="32">
        <v>0</v>
      </c>
      <c r="H75" s="11"/>
      <c r="I75" s="12"/>
    </row>
    <row r="76" spans="1:9" ht="13.5" thickBot="1" x14ac:dyDescent="0.25">
      <c r="A76" s="7"/>
      <c r="B76" s="16"/>
      <c r="C76" s="17"/>
      <c r="D76" s="18"/>
      <c r="E76" s="19"/>
      <c r="F76" s="20" t="s">
        <v>3</v>
      </c>
      <c r="G76" s="36">
        <f>SUM(G73:G75)</f>
        <v>15</v>
      </c>
      <c r="H76" s="21"/>
      <c r="I76" s="22"/>
    </row>
    <row r="77" spans="1:9" ht="13.5" thickBot="1" x14ac:dyDescent="0.25">
      <c r="A77" s="7"/>
      <c r="B77" s="92" t="s">
        <v>2</v>
      </c>
      <c r="C77" s="93"/>
      <c r="D77" s="93"/>
      <c r="E77" s="93"/>
      <c r="F77" s="94"/>
      <c r="G77" s="38">
        <f>+G72+G76</f>
        <v>15</v>
      </c>
      <c r="H77" s="25"/>
      <c r="I77" s="26"/>
    </row>
    <row r="78" spans="1:9" ht="13.5" thickBot="1" x14ac:dyDescent="0.25">
      <c r="A78" s="7">
        <v>2</v>
      </c>
      <c r="B78" s="90" t="s">
        <v>213</v>
      </c>
      <c r="C78" s="91"/>
      <c r="D78" s="91"/>
      <c r="E78" s="91"/>
      <c r="F78" s="91"/>
      <c r="G78" s="91"/>
      <c r="H78" s="91"/>
      <c r="I78" s="91"/>
    </row>
    <row r="79" spans="1:9" x14ac:dyDescent="0.2">
      <c r="A79" s="112"/>
      <c r="B79" s="97">
        <v>1</v>
      </c>
      <c r="C79" s="77" t="s">
        <v>214</v>
      </c>
      <c r="D79" s="80" t="s">
        <v>127</v>
      </c>
      <c r="E79" s="83" t="s">
        <v>230</v>
      </c>
      <c r="F79" s="99" t="s">
        <v>6</v>
      </c>
      <c r="G79" s="101">
        <v>333.9</v>
      </c>
      <c r="H79" s="103" t="s">
        <v>215</v>
      </c>
      <c r="I79" s="105">
        <v>85</v>
      </c>
    </row>
    <row r="80" spans="1:9" ht="13.5" thickBot="1" x14ac:dyDescent="0.25">
      <c r="A80" s="113"/>
      <c r="B80" s="98"/>
      <c r="C80" s="78"/>
      <c r="D80" s="81"/>
      <c r="E80" s="84"/>
      <c r="F80" s="100"/>
      <c r="G80" s="102"/>
      <c r="H80" s="104"/>
      <c r="I80" s="106"/>
    </row>
    <row r="81" spans="1:9" ht="24.75" thickBot="1" x14ac:dyDescent="0.25">
      <c r="A81" s="7"/>
      <c r="B81" s="16"/>
      <c r="C81" s="78"/>
      <c r="D81" s="81"/>
      <c r="E81" s="84"/>
      <c r="F81" s="10" t="s">
        <v>5</v>
      </c>
      <c r="G81" s="32">
        <v>127.2</v>
      </c>
      <c r="H81" s="13" t="s">
        <v>456</v>
      </c>
      <c r="I81" s="12">
        <v>100</v>
      </c>
    </row>
    <row r="82" spans="1:9" ht="13.5" thickBot="1" x14ac:dyDescent="0.25">
      <c r="A82" s="7"/>
      <c r="B82" s="16"/>
      <c r="C82" s="79"/>
      <c r="D82" s="82"/>
      <c r="E82" s="85"/>
      <c r="F82" s="15" t="s">
        <v>149</v>
      </c>
      <c r="G82" s="32">
        <v>56.7</v>
      </c>
      <c r="H82" s="13"/>
      <c r="I82" s="12"/>
    </row>
    <row r="83" spans="1:9" ht="13.5" thickBot="1" x14ac:dyDescent="0.25">
      <c r="A83" s="7"/>
      <c r="B83" s="16"/>
      <c r="C83" s="17"/>
      <c r="D83" s="18"/>
      <c r="E83" s="19"/>
      <c r="F83" s="20" t="s">
        <v>3</v>
      </c>
      <c r="G83" s="36">
        <f>SUM(G79:G82)</f>
        <v>517.79999999999995</v>
      </c>
      <c r="H83" s="21"/>
      <c r="I83" s="22"/>
    </row>
    <row r="84" spans="1:9" ht="13.5" thickBot="1" x14ac:dyDescent="0.25">
      <c r="A84" s="7"/>
      <c r="B84" s="92" t="s">
        <v>2</v>
      </c>
      <c r="C84" s="93"/>
      <c r="D84" s="93"/>
      <c r="E84" s="93"/>
      <c r="F84" s="94"/>
      <c r="G84" s="38">
        <f>+G83</f>
        <v>517.79999999999995</v>
      </c>
      <c r="H84" s="25"/>
      <c r="I84" s="26"/>
    </row>
    <row r="85" spans="1:9" ht="13.5" thickBot="1" x14ac:dyDescent="0.25">
      <c r="A85" s="7">
        <v>1</v>
      </c>
      <c r="B85" s="90" t="s">
        <v>216</v>
      </c>
      <c r="C85" s="91"/>
      <c r="D85" s="91"/>
      <c r="E85" s="91"/>
      <c r="F85" s="91"/>
      <c r="G85" s="91"/>
      <c r="H85" s="91"/>
      <c r="I85" s="91"/>
    </row>
    <row r="86" spans="1:9" ht="13.5" thickBot="1" x14ac:dyDescent="0.25">
      <c r="A86" s="7"/>
      <c r="B86" s="16">
        <v>2</v>
      </c>
      <c r="C86" s="77" t="s">
        <v>217</v>
      </c>
      <c r="D86" s="80" t="s">
        <v>127</v>
      </c>
      <c r="E86" s="83" t="s">
        <v>181</v>
      </c>
      <c r="F86" s="10" t="s">
        <v>6</v>
      </c>
      <c r="G86" s="32">
        <v>20</v>
      </c>
      <c r="H86" s="11" t="s">
        <v>218</v>
      </c>
      <c r="I86" s="12">
        <v>10</v>
      </c>
    </row>
    <row r="87" spans="1:9" ht="13.5" thickBot="1" x14ac:dyDescent="0.25">
      <c r="A87" s="7"/>
      <c r="B87" s="16"/>
      <c r="C87" s="78"/>
      <c r="D87" s="81"/>
      <c r="E87" s="84"/>
      <c r="F87" s="10" t="s">
        <v>5</v>
      </c>
      <c r="G87" s="32">
        <v>0</v>
      </c>
      <c r="H87" s="11" t="s">
        <v>457</v>
      </c>
      <c r="I87" s="12">
        <v>3</v>
      </c>
    </row>
    <row r="88" spans="1:9" ht="13.5" thickBot="1" x14ac:dyDescent="0.25">
      <c r="A88" s="7"/>
      <c r="B88" s="16"/>
      <c r="C88" s="79"/>
      <c r="D88" s="82"/>
      <c r="E88" s="85"/>
      <c r="F88" s="15" t="s">
        <v>4</v>
      </c>
      <c r="G88" s="32">
        <v>0</v>
      </c>
      <c r="H88" s="13"/>
      <c r="I88" s="12"/>
    </row>
    <row r="89" spans="1:9" ht="13.5" thickBot="1" x14ac:dyDescent="0.25">
      <c r="A89" s="7"/>
      <c r="B89" s="16"/>
      <c r="C89" s="17"/>
      <c r="D89" s="18"/>
      <c r="E89" s="19"/>
      <c r="F89" s="20" t="s">
        <v>3</v>
      </c>
      <c r="G89" s="36">
        <f>SUM(G86:G88)</f>
        <v>20</v>
      </c>
      <c r="H89" s="21"/>
      <c r="I89" s="22"/>
    </row>
    <row r="90" spans="1:9" ht="15.75" thickBot="1" x14ac:dyDescent="0.25">
      <c r="A90" s="31"/>
      <c r="B90" s="16">
        <v>3</v>
      </c>
      <c r="C90" s="77" t="s">
        <v>219</v>
      </c>
      <c r="D90" s="80" t="s">
        <v>127</v>
      </c>
      <c r="E90" s="83" t="s">
        <v>181</v>
      </c>
      <c r="F90" s="10" t="s">
        <v>6</v>
      </c>
      <c r="G90" s="32">
        <v>0</v>
      </c>
      <c r="H90" s="11" t="s">
        <v>220</v>
      </c>
      <c r="I90" s="12" t="s">
        <v>161</v>
      </c>
    </row>
    <row r="91" spans="1:9" ht="15.75" thickBot="1" x14ac:dyDescent="0.25">
      <c r="A91" s="7"/>
      <c r="B91" s="16"/>
      <c r="C91" s="78"/>
      <c r="D91" s="81"/>
      <c r="E91" s="84"/>
      <c r="F91" s="10" t="s">
        <v>5</v>
      </c>
      <c r="G91" s="32">
        <v>0</v>
      </c>
      <c r="H91" s="27"/>
      <c r="I91" s="12"/>
    </row>
    <row r="92" spans="1:9" ht="13.5" thickBot="1" x14ac:dyDescent="0.25">
      <c r="A92" s="7"/>
      <c r="B92" s="16"/>
      <c r="C92" s="79"/>
      <c r="D92" s="82"/>
      <c r="E92" s="85"/>
      <c r="F92" s="15" t="s">
        <v>4</v>
      </c>
      <c r="G92" s="32">
        <v>14.1</v>
      </c>
      <c r="H92" s="11"/>
      <c r="I92" s="12"/>
    </row>
    <row r="93" spans="1:9" ht="13.5" thickBot="1" x14ac:dyDescent="0.25">
      <c r="A93" s="7"/>
      <c r="B93" s="16"/>
      <c r="C93" s="17"/>
      <c r="D93" s="18"/>
      <c r="E93" s="19"/>
      <c r="F93" s="20" t="s">
        <v>3</v>
      </c>
      <c r="G93" s="36">
        <f>SUM(G90:G92)</f>
        <v>14.1</v>
      </c>
      <c r="H93" s="21"/>
      <c r="I93" s="22"/>
    </row>
    <row r="94" spans="1:9" ht="15.75" thickBot="1" x14ac:dyDescent="0.25">
      <c r="A94" s="31"/>
      <c r="B94" s="16">
        <v>5</v>
      </c>
      <c r="C94" s="77" t="s">
        <v>221</v>
      </c>
      <c r="D94" s="80" t="s">
        <v>127</v>
      </c>
      <c r="E94" s="83" t="s">
        <v>181</v>
      </c>
      <c r="F94" s="10" t="s">
        <v>6</v>
      </c>
      <c r="G94" s="32">
        <v>0</v>
      </c>
      <c r="H94" s="11" t="s">
        <v>164</v>
      </c>
      <c r="I94" s="12">
        <v>100</v>
      </c>
    </row>
    <row r="95" spans="1:9" ht="15.75" thickBot="1" x14ac:dyDescent="0.25">
      <c r="A95" s="7"/>
      <c r="B95" s="16"/>
      <c r="C95" s="78"/>
      <c r="D95" s="81"/>
      <c r="E95" s="84"/>
      <c r="F95" s="10" t="s">
        <v>5</v>
      </c>
      <c r="G95" s="32">
        <v>0</v>
      </c>
      <c r="H95" s="27"/>
      <c r="I95" s="12"/>
    </row>
    <row r="96" spans="1:9" ht="15.75" thickBot="1" x14ac:dyDescent="0.25">
      <c r="A96" s="7"/>
      <c r="B96" s="16"/>
      <c r="C96" s="78"/>
      <c r="D96" s="81"/>
      <c r="E96" s="84"/>
      <c r="F96" s="15" t="s">
        <v>4</v>
      </c>
      <c r="G96" s="32">
        <v>0</v>
      </c>
      <c r="H96" s="27"/>
      <c r="I96" s="12"/>
    </row>
    <row r="97" spans="1:9" ht="13.5" thickBot="1" x14ac:dyDescent="0.25">
      <c r="A97" s="7"/>
      <c r="B97" s="16"/>
      <c r="C97" s="79"/>
      <c r="D97" s="82"/>
      <c r="E97" s="85"/>
      <c r="F97" s="15" t="s">
        <v>149</v>
      </c>
      <c r="G97" s="32">
        <v>5</v>
      </c>
      <c r="H97" s="11"/>
      <c r="I97" s="12"/>
    </row>
    <row r="98" spans="1:9" ht="13.5" thickBot="1" x14ac:dyDescent="0.25">
      <c r="A98" s="7"/>
      <c r="B98" s="16"/>
      <c r="C98" s="17"/>
      <c r="D98" s="18"/>
      <c r="E98" s="19"/>
      <c r="F98" s="20" t="s">
        <v>3</v>
      </c>
      <c r="G98" s="36">
        <f>SUM(G94:G97)</f>
        <v>5</v>
      </c>
      <c r="H98" s="21"/>
      <c r="I98" s="22"/>
    </row>
    <row r="99" spans="1:9" ht="13.5" thickBot="1" x14ac:dyDescent="0.25">
      <c r="A99" s="7"/>
      <c r="B99" s="92" t="s">
        <v>2</v>
      </c>
      <c r="C99" s="93"/>
      <c r="D99" s="93"/>
      <c r="E99" s="93"/>
      <c r="F99" s="94"/>
      <c r="G99" s="38">
        <f>+G89+G93+G98</f>
        <v>39.1</v>
      </c>
      <c r="H99" s="25"/>
      <c r="I99" s="26"/>
    </row>
    <row r="100" spans="1:9" ht="13.5" thickBot="1" x14ac:dyDescent="0.25">
      <c r="A100" s="7">
        <v>1</v>
      </c>
      <c r="B100" s="90" t="s">
        <v>222</v>
      </c>
      <c r="C100" s="91"/>
      <c r="D100" s="91"/>
      <c r="E100" s="91"/>
      <c r="F100" s="91"/>
      <c r="G100" s="91"/>
      <c r="H100" s="91"/>
      <c r="I100" s="91"/>
    </row>
    <row r="101" spans="1:9" ht="13.5" thickBot="1" x14ac:dyDescent="0.25">
      <c r="A101" s="7">
        <v>1</v>
      </c>
      <c r="B101" s="16">
        <v>1</v>
      </c>
      <c r="C101" s="77" t="s">
        <v>223</v>
      </c>
      <c r="D101" s="80" t="s">
        <v>127</v>
      </c>
      <c r="E101" s="83" t="s">
        <v>129</v>
      </c>
      <c r="F101" s="10" t="s">
        <v>6</v>
      </c>
      <c r="G101" s="32">
        <v>0</v>
      </c>
      <c r="H101" s="11" t="s">
        <v>224</v>
      </c>
      <c r="I101" s="12" t="s">
        <v>225</v>
      </c>
    </row>
    <row r="102" spans="1:9" ht="13.5" thickBot="1" x14ac:dyDescent="0.25">
      <c r="A102" s="7"/>
      <c r="B102" s="16"/>
      <c r="C102" s="78"/>
      <c r="D102" s="81"/>
      <c r="E102" s="84"/>
      <c r="F102" s="10" t="s">
        <v>5</v>
      </c>
      <c r="G102" s="32">
        <v>0</v>
      </c>
      <c r="H102" s="13"/>
      <c r="I102" s="12"/>
    </row>
    <row r="103" spans="1:9" ht="13.5" thickBot="1" x14ac:dyDescent="0.25">
      <c r="A103" s="7"/>
      <c r="B103" s="16"/>
      <c r="C103" s="79"/>
      <c r="D103" s="82"/>
      <c r="E103" s="85"/>
      <c r="F103" s="15" t="s">
        <v>4</v>
      </c>
      <c r="G103" s="32">
        <v>0</v>
      </c>
      <c r="H103" s="13"/>
      <c r="I103" s="12"/>
    </row>
    <row r="104" spans="1:9" ht="13.5" thickBot="1" x14ac:dyDescent="0.25">
      <c r="A104" s="7"/>
      <c r="B104" s="16"/>
      <c r="C104" s="17"/>
      <c r="D104" s="18"/>
      <c r="E104" s="19"/>
      <c r="F104" s="20" t="s">
        <v>3</v>
      </c>
      <c r="G104" s="36">
        <f>SUM(G101:G103)</f>
        <v>0</v>
      </c>
      <c r="H104" s="21"/>
      <c r="I104" s="22"/>
    </row>
    <row r="105" spans="1:9" ht="15.75" thickBot="1" x14ac:dyDescent="0.25">
      <c r="A105" s="31"/>
      <c r="B105" s="16">
        <v>1</v>
      </c>
      <c r="C105" s="77" t="s">
        <v>226</v>
      </c>
      <c r="D105" s="80" t="s">
        <v>127</v>
      </c>
      <c r="E105" s="83" t="s">
        <v>231</v>
      </c>
      <c r="F105" s="10" t="s">
        <v>6</v>
      </c>
      <c r="G105" s="32">
        <v>0</v>
      </c>
      <c r="H105" s="11" t="s">
        <v>227</v>
      </c>
      <c r="I105" s="12">
        <v>110</v>
      </c>
    </row>
    <row r="106" spans="1:9" ht="15.75" thickBot="1" x14ac:dyDescent="0.25">
      <c r="A106" s="7"/>
      <c r="B106" s="16"/>
      <c r="C106" s="78"/>
      <c r="D106" s="81"/>
      <c r="E106" s="84"/>
      <c r="F106" s="10" t="s">
        <v>5</v>
      </c>
      <c r="G106" s="32">
        <v>0</v>
      </c>
      <c r="H106" s="27"/>
      <c r="I106" s="12"/>
    </row>
    <row r="107" spans="1:9" ht="13.5" thickBot="1" x14ac:dyDescent="0.25">
      <c r="A107" s="7"/>
      <c r="B107" s="16"/>
      <c r="C107" s="79"/>
      <c r="D107" s="82"/>
      <c r="E107" s="85"/>
      <c r="F107" s="15" t="s">
        <v>4</v>
      </c>
      <c r="G107" s="32">
        <v>0</v>
      </c>
      <c r="H107" s="11"/>
      <c r="I107" s="12"/>
    </row>
    <row r="108" spans="1:9" ht="13.5" thickBot="1" x14ac:dyDescent="0.25">
      <c r="A108" s="7"/>
      <c r="B108" s="16"/>
      <c r="C108" s="17"/>
      <c r="D108" s="18"/>
      <c r="E108" s="19"/>
      <c r="F108" s="20" t="s">
        <v>3</v>
      </c>
      <c r="G108" s="36">
        <f>SUM(G105:G107)</f>
        <v>0</v>
      </c>
      <c r="H108" s="21"/>
      <c r="I108" s="22"/>
    </row>
    <row r="109" spans="1:9" ht="13.5" thickBot="1" x14ac:dyDescent="0.25">
      <c r="A109" s="7"/>
      <c r="B109" s="92" t="s">
        <v>2</v>
      </c>
      <c r="C109" s="93"/>
      <c r="D109" s="93"/>
      <c r="E109" s="93"/>
      <c r="F109" s="94"/>
      <c r="G109" s="38">
        <f>+G108+G104</f>
        <v>0</v>
      </c>
      <c r="H109" s="25"/>
      <c r="I109" s="26"/>
    </row>
    <row r="110" spans="1:9" ht="13.5" thickBot="1" x14ac:dyDescent="0.25">
      <c r="A110" s="107" t="s">
        <v>1</v>
      </c>
      <c r="B110" s="108"/>
      <c r="C110" s="108"/>
      <c r="D110" s="108"/>
      <c r="E110" s="108"/>
      <c r="F110" s="109"/>
      <c r="G110" s="39">
        <f>+G32+G42+G52+G66+G77+G84+G99+G109</f>
        <v>938.6</v>
      </c>
      <c r="H110" s="28"/>
      <c r="I110" s="42"/>
    </row>
    <row r="111" spans="1:9" x14ac:dyDescent="0.2">
      <c r="C111" s="41" t="s">
        <v>0</v>
      </c>
    </row>
    <row r="112" spans="1:9" x14ac:dyDescent="0.2">
      <c r="C112" s="41" t="s">
        <v>179</v>
      </c>
    </row>
  </sheetData>
  <mergeCells count="101">
    <mergeCell ref="B109:F109"/>
    <mergeCell ref="A110:F110"/>
    <mergeCell ref="A10:A12"/>
    <mergeCell ref="B10:B12"/>
    <mergeCell ref="C10:C12"/>
    <mergeCell ref="D10:D12"/>
    <mergeCell ref="E10:E12"/>
    <mergeCell ref="F10:F12"/>
    <mergeCell ref="C101:C103"/>
    <mergeCell ref="D101:D103"/>
    <mergeCell ref="E101:E103"/>
    <mergeCell ref="C105:C107"/>
    <mergeCell ref="D105:D107"/>
    <mergeCell ref="E105:E107"/>
    <mergeCell ref="C94:C97"/>
    <mergeCell ref="D94:D97"/>
    <mergeCell ref="E94:E97"/>
    <mergeCell ref="B99:F99"/>
    <mergeCell ref="B100:I100"/>
    <mergeCell ref="B84:F84"/>
    <mergeCell ref="F79:F80"/>
    <mergeCell ref="C90:C92"/>
    <mergeCell ref="D90:D92"/>
    <mergeCell ref="E90:E92"/>
    <mergeCell ref="B85:I85"/>
    <mergeCell ref="C86:C88"/>
    <mergeCell ref="D86:D88"/>
    <mergeCell ref="E86:E88"/>
    <mergeCell ref="C38:C40"/>
    <mergeCell ref="D38:D40"/>
    <mergeCell ref="E38:E40"/>
    <mergeCell ref="A79:A80"/>
    <mergeCell ref="B79:B80"/>
    <mergeCell ref="C79:C82"/>
    <mergeCell ref="D79:D82"/>
    <mergeCell ref="E79:E82"/>
    <mergeCell ref="C73:C75"/>
    <mergeCell ref="D73:D75"/>
    <mergeCell ref="E73:E75"/>
    <mergeCell ref="B77:F77"/>
    <mergeCell ref="B78:I78"/>
    <mergeCell ref="G79:G80"/>
    <mergeCell ref="H79:H80"/>
    <mergeCell ref="I79:I80"/>
    <mergeCell ref="F68:F69"/>
    <mergeCell ref="G68:G69"/>
    <mergeCell ref="H68:H69"/>
    <mergeCell ref="I68:I69"/>
    <mergeCell ref="A68:A69"/>
    <mergeCell ref="B68:B69"/>
    <mergeCell ref="C68:C71"/>
    <mergeCell ref="D68:D71"/>
    <mergeCell ref="E68:E71"/>
    <mergeCell ref="C62:C64"/>
    <mergeCell ref="D62:D64"/>
    <mergeCell ref="E62:E64"/>
    <mergeCell ref="B66:F66"/>
    <mergeCell ref="B67:I67"/>
    <mergeCell ref="C54:C56"/>
    <mergeCell ref="D54:D56"/>
    <mergeCell ref="E54:E56"/>
    <mergeCell ref="C58:C60"/>
    <mergeCell ref="D58:D60"/>
    <mergeCell ref="E58:E60"/>
    <mergeCell ref="C48:C50"/>
    <mergeCell ref="D48:D50"/>
    <mergeCell ref="E48:E50"/>
    <mergeCell ref="B52:F52"/>
    <mergeCell ref="B53:I53"/>
    <mergeCell ref="B42:F42"/>
    <mergeCell ref="B43:I43"/>
    <mergeCell ref="C44:C46"/>
    <mergeCell ref="D44:D46"/>
    <mergeCell ref="E44:E46"/>
    <mergeCell ref="B33:I33"/>
    <mergeCell ref="C34:C36"/>
    <mergeCell ref="D34:D36"/>
    <mergeCell ref="E34:E36"/>
    <mergeCell ref="C20:C22"/>
    <mergeCell ref="D20:D22"/>
    <mergeCell ref="E20:E22"/>
    <mergeCell ref="C28:C30"/>
    <mergeCell ref="D28:D30"/>
    <mergeCell ref="E28:E30"/>
    <mergeCell ref="C24:C26"/>
    <mergeCell ref="D24:D26"/>
    <mergeCell ref="E24:E26"/>
    <mergeCell ref="A13:I13"/>
    <mergeCell ref="G10:G12"/>
    <mergeCell ref="H10:I10"/>
    <mergeCell ref="H11:H12"/>
    <mergeCell ref="A7:I7"/>
    <mergeCell ref="A6:I6"/>
    <mergeCell ref="A8:I8"/>
    <mergeCell ref="H9:I9"/>
    <mergeCell ref="B32:F32"/>
    <mergeCell ref="A14:I14"/>
    <mergeCell ref="B15:I15"/>
    <mergeCell ref="C16:C18"/>
    <mergeCell ref="D16:D18"/>
    <mergeCell ref="E16:E18"/>
  </mergeCells>
  <pageMargins left="0.25" right="0.25" top="0.75" bottom="0.75" header="0.3" footer="0.3"/>
  <pageSetup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C1B6-7056-4DF6-B01E-C0B126D53CEC}">
  <sheetPr>
    <pageSetUpPr fitToPage="1"/>
  </sheetPr>
  <dimension ref="A1:I29"/>
  <sheetViews>
    <sheetView topLeftCell="D1" workbookViewId="0">
      <selection activeCell="C24" sqref="C24:C26"/>
    </sheetView>
  </sheetViews>
  <sheetFormatPr defaultRowHeight="12.75" x14ac:dyDescent="0.2"/>
  <cols>
    <col min="1" max="1" width="3.7109375" customWidth="1"/>
    <col min="2" max="2" width="3.42578125" customWidth="1"/>
    <col min="3" max="3" width="41.7109375" customWidth="1"/>
    <col min="5" max="5" width="14.7109375" customWidth="1"/>
    <col min="7" max="7" width="9.140625" style="40"/>
    <col min="8" max="8" width="32.2851562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232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233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234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8"/>
      <c r="B16" s="9">
        <v>1</v>
      </c>
      <c r="C16" s="77" t="s">
        <v>235</v>
      </c>
      <c r="D16" s="80" t="s">
        <v>127</v>
      </c>
      <c r="E16" s="83" t="s">
        <v>142</v>
      </c>
      <c r="F16" s="10" t="s">
        <v>6</v>
      </c>
      <c r="G16" s="32">
        <v>15</v>
      </c>
      <c r="H16" s="11" t="s">
        <v>458</v>
      </c>
      <c r="I16" s="12">
        <v>2</v>
      </c>
    </row>
    <row r="17" spans="1:9" ht="36.75" thickBot="1" x14ac:dyDescent="0.25">
      <c r="A17" s="8"/>
      <c r="B17" s="9"/>
      <c r="C17" s="78"/>
      <c r="D17" s="81"/>
      <c r="E17" s="84"/>
      <c r="F17" s="10" t="s">
        <v>5</v>
      </c>
      <c r="G17" s="32">
        <v>0</v>
      </c>
      <c r="H17" s="11" t="s">
        <v>459</v>
      </c>
      <c r="I17" s="12">
        <v>14</v>
      </c>
    </row>
    <row r="18" spans="1:9" ht="13.5" thickBot="1" x14ac:dyDescent="0.25">
      <c r="A18" s="8"/>
      <c r="B18" s="9"/>
      <c r="C18" s="79"/>
      <c r="D18" s="82"/>
      <c r="E18" s="85"/>
      <c r="F18" s="15" t="s">
        <v>149</v>
      </c>
      <c r="G18" s="32">
        <v>5</v>
      </c>
      <c r="H18" s="11"/>
      <c r="I18" s="12"/>
    </row>
    <row r="19" spans="1:9" ht="13.5" thickBot="1" x14ac:dyDescent="0.25">
      <c r="A19" s="8"/>
      <c r="B19" s="9"/>
      <c r="C19" s="17"/>
      <c r="D19" s="18"/>
      <c r="E19" s="19"/>
      <c r="F19" s="20" t="s">
        <v>3</v>
      </c>
      <c r="G19" s="36">
        <f>SUM(G16:G18)</f>
        <v>20</v>
      </c>
      <c r="H19" s="21"/>
      <c r="I19" s="22"/>
    </row>
    <row r="20" spans="1:9" ht="13.5" thickBot="1" x14ac:dyDescent="0.25">
      <c r="A20" s="7"/>
      <c r="B20" s="92" t="s">
        <v>2</v>
      </c>
      <c r="C20" s="93"/>
      <c r="D20" s="93"/>
      <c r="E20" s="93"/>
      <c r="F20" s="94"/>
      <c r="G20" s="38">
        <f>+G19</f>
        <v>20</v>
      </c>
      <c r="H20" s="25"/>
      <c r="I20" s="26"/>
    </row>
    <row r="21" spans="1:9" ht="13.5" thickBot="1" x14ac:dyDescent="0.25">
      <c r="A21" s="7">
        <v>2</v>
      </c>
      <c r="B21" s="90" t="s">
        <v>236</v>
      </c>
      <c r="C21" s="91"/>
      <c r="D21" s="91"/>
      <c r="E21" s="91"/>
      <c r="F21" s="91"/>
      <c r="G21" s="91"/>
      <c r="H21" s="91"/>
      <c r="I21" s="91"/>
    </row>
    <row r="22" spans="1:9" ht="24.75" thickBot="1" x14ac:dyDescent="0.25">
      <c r="A22" s="8"/>
      <c r="B22" s="9">
        <v>1</v>
      </c>
      <c r="C22" s="77" t="s">
        <v>237</v>
      </c>
      <c r="D22" s="80" t="s">
        <v>127</v>
      </c>
      <c r="E22" s="83" t="s">
        <v>142</v>
      </c>
      <c r="F22" s="10" t="s">
        <v>6</v>
      </c>
      <c r="G22" s="32">
        <v>44</v>
      </c>
      <c r="H22" s="11" t="s">
        <v>238</v>
      </c>
      <c r="I22" s="12" t="s">
        <v>169</v>
      </c>
    </row>
    <row r="23" spans="1:9" ht="36.75" thickBot="1" x14ac:dyDescent="0.25">
      <c r="A23" s="8"/>
      <c r="B23" s="9"/>
      <c r="C23" s="78"/>
      <c r="D23" s="81"/>
      <c r="E23" s="84"/>
      <c r="F23" s="10" t="s">
        <v>5</v>
      </c>
      <c r="G23" s="32">
        <v>0</v>
      </c>
      <c r="H23" s="11" t="s">
        <v>460</v>
      </c>
      <c r="I23" s="12">
        <v>3</v>
      </c>
    </row>
    <row r="24" spans="1:9" ht="13.5" thickBot="1" x14ac:dyDescent="0.25">
      <c r="A24" s="8"/>
      <c r="B24" s="9"/>
      <c r="C24" s="79"/>
      <c r="D24" s="82"/>
      <c r="E24" s="85"/>
      <c r="F24" s="15" t="s">
        <v>4</v>
      </c>
      <c r="G24" s="32">
        <v>0</v>
      </c>
      <c r="H24" s="11"/>
      <c r="I24" s="12"/>
    </row>
    <row r="25" spans="1:9" ht="13.5" thickBot="1" x14ac:dyDescent="0.25">
      <c r="A25" s="8"/>
      <c r="B25" s="9"/>
      <c r="C25" s="17"/>
      <c r="D25" s="18"/>
      <c r="E25" s="19"/>
      <c r="F25" s="20" t="s">
        <v>3</v>
      </c>
      <c r="G25" s="36">
        <f>SUM(G22:G24)</f>
        <v>44</v>
      </c>
      <c r="H25" s="21"/>
      <c r="I25" s="22"/>
    </row>
    <row r="26" spans="1:9" ht="13.5" thickBot="1" x14ac:dyDescent="0.25">
      <c r="A26" s="7"/>
      <c r="B26" s="92" t="s">
        <v>2</v>
      </c>
      <c r="C26" s="93"/>
      <c r="D26" s="93"/>
      <c r="E26" s="93"/>
      <c r="F26" s="94"/>
      <c r="G26" s="38">
        <f>+G25</f>
        <v>44</v>
      </c>
      <c r="H26" s="25"/>
      <c r="I26" s="26"/>
    </row>
    <row r="27" spans="1:9" ht="13.5" thickBot="1" x14ac:dyDescent="0.25">
      <c r="A27" s="107" t="s">
        <v>1</v>
      </c>
      <c r="B27" s="108"/>
      <c r="C27" s="108"/>
      <c r="D27" s="108"/>
      <c r="E27" s="108"/>
      <c r="F27" s="109"/>
      <c r="G27" s="39">
        <f>+G26+G20</f>
        <v>64</v>
      </c>
      <c r="H27" s="28"/>
      <c r="I27" s="28"/>
    </row>
    <row r="28" spans="1:9" x14ac:dyDescent="0.2">
      <c r="C28" s="41" t="s">
        <v>0</v>
      </c>
    </row>
    <row r="29" spans="1:9" x14ac:dyDescent="0.2">
      <c r="C29" s="41" t="s">
        <v>179</v>
      </c>
    </row>
  </sheetData>
  <mergeCells count="26">
    <mergeCell ref="F10:F12"/>
    <mergeCell ref="G10:G12"/>
    <mergeCell ref="A14:I14"/>
    <mergeCell ref="B26:F26"/>
    <mergeCell ref="A27:F27"/>
    <mergeCell ref="B20:F20"/>
    <mergeCell ref="B21:I21"/>
    <mergeCell ref="C22:C24"/>
    <mergeCell ref="D22:D24"/>
    <mergeCell ref="E22:E24"/>
    <mergeCell ref="H9:I9"/>
    <mergeCell ref="A6:I6"/>
    <mergeCell ref="A8:I8"/>
    <mergeCell ref="C16:C18"/>
    <mergeCell ref="D16:D18"/>
    <mergeCell ref="E16:E18"/>
    <mergeCell ref="A13:I13"/>
    <mergeCell ref="H10:I10"/>
    <mergeCell ref="H11:H12"/>
    <mergeCell ref="A7:I7"/>
    <mergeCell ref="A10:A12"/>
    <mergeCell ref="B10:B12"/>
    <mergeCell ref="C10:C12"/>
    <mergeCell ref="B15:I15"/>
    <mergeCell ref="D10:D12"/>
    <mergeCell ref="E10:E12"/>
  </mergeCells>
  <pageMargins left="0.25" right="0.25" top="0.75" bottom="0.75" header="0.3" footer="0.3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ED65-9997-462B-95BB-05E8E7A5B5B9}">
  <sheetPr>
    <pageSetUpPr fitToPage="1"/>
  </sheetPr>
  <dimension ref="A1:I53"/>
  <sheetViews>
    <sheetView topLeftCell="C1" zoomScale="110" zoomScaleNormal="110" workbookViewId="0">
      <selection activeCell="C24" sqref="C24:C26"/>
    </sheetView>
  </sheetViews>
  <sheetFormatPr defaultRowHeight="12.75" x14ac:dyDescent="0.2"/>
  <cols>
    <col min="1" max="1" width="4.28515625" style="29" customWidth="1"/>
    <col min="2" max="2" width="3.7109375" style="29" customWidth="1"/>
    <col min="3" max="3" width="40.42578125" customWidth="1"/>
    <col min="5" max="5" width="14.7109375" customWidth="1"/>
    <col min="7" max="7" width="9.140625" style="40"/>
    <col min="8" max="8" width="36.4257812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s="1" customFormat="1" thickBot="1" x14ac:dyDescent="0.25">
      <c r="A13" s="86" t="s">
        <v>232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239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240</v>
      </c>
      <c r="C15" s="91"/>
      <c r="D15" s="91"/>
      <c r="E15" s="91"/>
      <c r="F15" s="91"/>
      <c r="G15" s="91"/>
      <c r="H15" s="91"/>
      <c r="I15" s="91"/>
    </row>
    <row r="16" spans="1:9" ht="13.5" thickBot="1" x14ac:dyDescent="0.25">
      <c r="A16" s="7"/>
      <c r="B16" s="16">
        <v>1</v>
      </c>
      <c r="C16" s="77" t="s">
        <v>241</v>
      </c>
      <c r="D16" s="80" t="s">
        <v>127</v>
      </c>
      <c r="E16" s="83" t="s">
        <v>229</v>
      </c>
      <c r="F16" s="10" t="s">
        <v>6</v>
      </c>
      <c r="G16" s="32">
        <v>1520.1</v>
      </c>
      <c r="H16" s="11" t="s">
        <v>242</v>
      </c>
      <c r="I16" s="12">
        <v>3.1</v>
      </c>
    </row>
    <row r="17" spans="1:9" ht="24.7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11" t="s">
        <v>243</v>
      </c>
      <c r="I17" s="12">
        <v>1.2</v>
      </c>
    </row>
    <row r="18" spans="1:9" ht="13.5" thickBot="1" x14ac:dyDescent="0.25">
      <c r="A18" s="7"/>
      <c r="B18" s="16"/>
      <c r="C18" s="79"/>
      <c r="D18" s="82"/>
      <c r="E18" s="85"/>
      <c r="F18" s="15" t="s">
        <v>149</v>
      </c>
      <c r="G18" s="32">
        <v>44</v>
      </c>
      <c r="H18" s="11"/>
      <c r="I18" s="12"/>
    </row>
    <row r="19" spans="1:9" ht="13.5" thickBot="1" x14ac:dyDescent="0.25">
      <c r="A19" s="7"/>
      <c r="B19" s="16"/>
      <c r="C19" s="17"/>
      <c r="D19" s="18"/>
      <c r="E19" s="19"/>
      <c r="F19" s="20" t="s">
        <v>3</v>
      </c>
      <c r="G19" s="36">
        <f>SUM(G16:G18)</f>
        <v>1564.1</v>
      </c>
      <c r="H19" s="21"/>
      <c r="I19" s="22"/>
    </row>
    <row r="20" spans="1:9" ht="13.5" thickBot="1" x14ac:dyDescent="0.25">
      <c r="A20" s="7"/>
      <c r="B20" s="16">
        <v>2</v>
      </c>
      <c r="C20" s="77" t="s">
        <v>244</v>
      </c>
      <c r="D20" s="80" t="s">
        <v>127</v>
      </c>
      <c r="E20" s="83" t="s">
        <v>229</v>
      </c>
      <c r="F20" s="10" t="s">
        <v>6</v>
      </c>
      <c r="G20" s="32">
        <v>50</v>
      </c>
      <c r="H20" s="11" t="s">
        <v>245</v>
      </c>
      <c r="I20" s="12">
        <v>2100</v>
      </c>
    </row>
    <row r="21" spans="1:9" ht="13.5" thickBot="1" x14ac:dyDescent="0.25">
      <c r="A21" s="7"/>
      <c r="B21" s="16"/>
      <c r="C21" s="78"/>
      <c r="D21" s="81"/>
      <c r="E21" s="84"/>
      <c r="F21" s="10" t="s">
        <v>5</v>
      </c>
      <c r="G21" s="32">
        <v>0</v>
      </c>
      <c r="H21" s="13"/>
      <c r="I21" s="12"/>
    </row>
    <row r="22" spans="1:9" ht="13.5" thickBot="1" x14ac:dyDescent="0.25">
      <c r="A22" s="7"/>
      <c r="B22" s="16"/>
      <c r="C22" s="79"/>
      <c r="D22" s="82"/>
      <c r="E22" s="85"/>
      <c r="F22" s="15" t="s">
        <v>4</v>
      </c>
      <c r="G22" s="32">
        <v>0</v>
      </c>
      <c r="H22" s="11"/>
      <c r="I22" s="12"/>
    </row>
    <row r="23" spans="1:9" ht="13.5" thickBot="1" x14ac:dyDescent="0.25">
      <c r="A23" s="7"/>
      <c r="B23" s="16"/>
      <c r="C23" s="17"/>
      <c r="D23" s="18"/>
      <c r="E23" s="19"/>
      <c r="F23" s="20" t="s">
        <v>3</v>
      </c>
      <c r="G23" s="36">
        <f>SUM(G20:G22)</f>
        <v>50</v>
      </c>
      <c r="H23" s="21"/>
      <c r="I23" s="22"/>
    </row>
    <row r="24" spans="1:9" ht="13.5" thickBot="1" x14ac:dyDescent="0.25">
      <c r="A24" s="7"/>
      <c r="B24" s="92" t="s">
        <v>2</v>
      </c>
      <c r="C24" s="93"/>
      <c r="D24" s="93"/>
      <c r="E24" s="93"/>
      <c r="F24" s="94"/>
      <c r="G24" s="38">
        <f>+G23+G19</f>
        <v>1614.1</v>
      </c>
      <c r="H24" s="25"/>
      <c r="I24" s="26"/>
    </row>
    <row r="25" spans="1:9" ht="13.5" thickBot="1" x14ac:dyDescent="0.25">
      <c r="A25" s="7">
        <v>2</v>
      </c>
      <c r="B25" s="90" t="s">
        <v>246</v>
      </c>
      <c r="C25" s="91"/>
      <c r="D25" s="91"/>
      <c r="E25" s="91"/>
      <c r="F25" s="91"/>
      <c r="G25" s="91"/>
      <c r="H25" s="91"/>
      <c r="I25" s="91"/>
    </row>
    <row r="26" spans="1:9" ht="29.25" customHeight="1" thickBot="1" x14ac:dyDescent="0.25">
      <c r="A26" s="7"/>
      <c r="B26" s="16">
        <v>1</v>
      </c>
      <c r="C26" s="77" t="s">
        <v>247</v>
      </c>
      <c r="D26" s="80" t="s">
        <v>127</v>
      </c>
      <c r="E26" s="83" t="s">
        <v>260</v>
      </c>
      <c r="F26" s="10" t="s">
        <v>6</v>
      </c>
      <c r="G26" s="32">
        <v>0</v>
      </c>
      <c r="H26" s="11" t="s">
        <v>248</v>
      </c>
      <c r="I26" s="12" t="s">
        <v>249</v>
      </c>
    </row>
    <row r="27" spans="1:9" ht="15.75" thickBot="1" x14ac:dyDescent="0.25">
      <c r="A27" s="7"/>
      <c r="B27" s="16"/>
      <c r="C27" s="78"/>
      <c r="D27" s="81"/>
      <c r="E27" s="84"/>
      <c r="F27" s="10" t="s">
        <v>5</v>
      </c>
      <c r="G27" s="32">
        <v>0</v>
      </c>
      <c r="H27" s="27"/>
      <c r="I27" s="12"/>
    </row>
    <row r="28" spans="1:9" ht="15.75" thickBot="1" x14ac:dyDescent="0.25">
      <c r="A28" s="7"/>
      <c r="B28" s="16"/>
      <c r="C28" s="78"/>
      <c r="D28" s="81"/>
      <c r="E28" s="84"/>
      <c r="F28" s="15" t="s">
        <v>4</v>
      </c>
      <c r="G28" s="32">
        <v>0</v>
      </c>
      <c r="H28" s="27"/>
      <c r="I28" s="12"/>
    </row>
    <row r="29" spans="1:9" ht="19.5" customHeight="1" thickBot="1" x14ac:dyDescent="0.25">
      <c r="A29" s="7"/>
      <c r="B29" s="16"/>
      <c r="C29" s="79"/>
      <c r="D29" s="82"/>
      <c r="E29" s="85"/>
      <c r="F29" s="15" t="s">
        <v>149</v>
      </c>
      <c r="G29" s="32">
        <v>0</v>
      </c>
      <c r="H29" s="11"/>
      <c r="I29" s="12"/>
    </row>
    <row r="30" spans="1:9" ht="13.5" thickBot="1" x14ac:dyDescent="0.25">
      <c r="A30" s="7"/>
      <c r="B30" s="16"/>
      <c r="C30" s="17"/>
      <c r="D30" s="18"/>
      <c r="E30" s="19"/>
      <c r="F30" s="20" t="s">
        <v>3</v>
      </c>
      <c r="G30" s="36">
        <f>SUM(G26:G29)</f>
        <v>0</v>
      </c>
      <c r="H30" s="21"/>
      <c r="I30" s="22"/>
    </row>
    <row r="31" spans="1:9" ht="13.5" thickBot="1" x14ac:dyDescent="0.25">
      <c r="A31" s="7"/>
      <c r="B31" s="92" t="s">
        <v>2</v>
      </c>
      <c r="C31" s="93"/>
      <c r="D31" s="93"/>
      <c r="E31" s="93"/>
      <c r="F31" s="94"/>
      <c r="G31" s="38">
        <f>+G30</f>
        <v>0</v>
      </c>
      <c r="H31" s="25"/>
      <c r="I31" s="26"/>
    </row>
    <row r="32" spans="1:9" ht="13.5" thickBot="1" x14ac:dyDescent="0.25">
      <c r="A32" s="7">
        <v>3</v>
      </c>
      <c r="B32" s="90" t="s">
        <v>250</v>
      </c>
      <c r="C32" s="91"/>
      <c r="D32" s="91"/>
      <c r="E32" s="91"/>
      <c r="F32" s="91"/>
      <c r="G32" s="91"/>
      <c r="H32" s="91"/>
      <c r="I32" s="91"/>
    </row>
    <row r="33" spans="1:9" ht="24.75" thickBot="1" x14ac:dyDescent="0.25">
      <c r="A33" s="7"/>
      <c r="B33" s="16">
        <v>1</v>
      </c>
      <c r="C33" s="77" t="s">
        <v>251</v>
      </c>
      <c r="D33" s="80" t="s">
        <v>127</v>
      </c>
      <c r="E33" s="83" t="s">
        <v>261</v>
      </c>
      <c r="F33" s="10" t="s">
        <v>6</v>
      </c>
      <c r="G33" s="32">
        <v>165.7</v>
      </c>
      <c r="H33" s="11" t="s">
        <v>252</v>
      </c>
      <c r="I33" s="12" t="s">
        <v>47</v>
      </c>
    </row>
    <row r="34" spans="1:9" ht="15.75" thickBot="1" x14ac:dyDescent="0.25">
      <c r="A34" s="7"/>
      <c r="B34" s="16"/>
      <c r="C34" s="78"/>
      <c r="D34" s="81"/>
      <c r="E34" s="84"/>
      <c r="F34" s="10" t="s">
        <v>5</v>
      </c>
      <c r="G34" s="32">
        <v>0</v>
      </c>
      <c r="H34" s="27"/>
      <c r="I34" s="12"/>
    </row>
    <row r="35" spans="1:9" ht="13.5" thickBot="1" x14ac:dyDescent="0.25">
      <c r="A35" s="7"/>
      <c r="B35" s="16"/>
      <c r="C35" s="79"/>
      <c r="D35" s="82"/>
      <c r="E35" s="85"/>
      <c r="F35" s="15" t="s">
        <v>4</v>
      </c>
      <c r="G35" s="32">
        <v>0</v>
      </c>
      <c r="H35" s="11"/>
      <c r="I35" s="12"/>
    </row>
    <row r="36" spans="1:9" ht="13.5" thickBot="1" x14ac:dyDescent="0.25">
      <c r="A36" s="7"/>
      <c r="B36" s="16"/>
      <c r="C36" s="17"/>
      <c r="D36" s="18"/>
      <c r="E36" s="19"/>
      <c r="F36" s="20" t="s">
        <v>3</v>
      </c>
      <c r="G36" s="36">
        <f>SUM(G33:G35)</f>
        <v>165.7</v>
      </c>
      <c r="H36" s="21"/>
      <c r="I36" s="22"/>
    </row>
    <row r="37" spans="1:9" ht="24.75" thickBot="1" x14ac:dyDescent="0.25">
      <c r="A37" s="7"/>
      <c r="B37" s="16">
        <v>2</v>
      </c>
      <c r="C37" s="77" t="s">
        <v>253</v>
      </c>
      <c r="D37" s="80" t="s">
        <v>127</v>
      </c>
      <c r="E37" s="83" t="s">
        <v>142</v>
      </c>
      <c r="F37" s="10" t="s">
        <v>6</v>
      </c>
      <c r="G37" s="32">
        <v>435.1</v>
      </c>
      <c r="H37" s="11" t="s">
        <v>254</v>
      </c>
      <c r="I37" s="12">
        <v>7000</v>
      </c>
    </row>
    <row r="38" spans="1:9" ht="13.5" thickBot="1" x14ac:dyDescent="0.25">
      <c r="A38" s="7"/>
      <c r="B38" s="16"/>
      <c r="C38" s="78"/>
      <c r="D38" s="81"/>
      <c r="E38" s="84"/>
      <c r="F38" s="10" t="s">
        <v>5</v>
      </c>
      <c r="G38" s="32">
        <v>0</v>
      </c>
      <c r="H38" s="11" t="s">
        <v>461</v>
      </c>
      <c r="I38" s="12">
        <v>1</v>
      </c>
    </row>
    <row r="39" spans="1:9" ht="24.75" thickBot="1" x14ac:dyDescent="0.25">
      <c r="A39" s="30"/>
      <c r="B39" s="23"/>
      <c r="C39" s="78"/>
      <c r="D39" s="81"/>
      <c r="E39" s="84"/>
      <c r="F39" s="15" t="s">
        <v>149</v>
      </c>
      <c r="G39" s="32">
        <v>20</v>
      </c>
      <c r="H39" s="11" t="s">
        <v>255</v>
      </c>
      <c r="I39" s="12">
        <v>1</v>
      </c>
    </row>
    <row r="40" spans="1:9" ht="24.75" thickBot="1" x14ac:dyDescent="0.25">
      <c r="A40" s="30"/>
      <c r="B40" s="23"/>
      <c r="C40" s="78"/>
      <c r="D40" s="81"/>
      <c r="E40" s="84"/>
      <c r="F40" s="43"/>
      <c r="G40" s="37"/>
      <c r="H40" s="11" t="s">
        <v>462</v>
      </c>
      <c r="I40" s="12">
        <v>50</v>
      </c>
    </row>
    <row r="41" spans="1:9" ht="13.5" thickBot="1" x14ac:dyDescent="0.25">
      <c r="A41" s="7"/>
      <c r="B41" s="16"/>
      <c r="C41" s="17"/>
      <c r="D41" s="18"/>
      <c r="E41" s="19"/>
      <c r="F41" s="20" t="s">
        <v>3</v>
      </c>
      <c r="G41" s="36">
        <f>SUM(G37:G40)</f>
        <v>455.1</v>
      </c>
      <c r="H41" s="21"/>
      <c r="I41" s="22"/>
    </row>
    <row r="42" spans="1:9" ht="36.75" thickBot="1" x14ac:dyDescent="0.25">
      <c r="A42" s="7"/>
      <c r="B42" s="16">
        <v>3</v>
      </c>
      <c r="C42" s="77" t="s">
        <v>256</v>
      </c>
      <c r="D42" s="80" t="s">
        <v>127</v>
      </c>
      <c r="E42" s="83" t="s">
        <v>262</v>
      </c>
      <c r="F42" s="10" t="s">
        <v>6</v>
      </c>
      <c r="G42" s="32">
        <v>0</v>
      </c>
      <c r="H42" s="11" t="s">
        <v>257</v>
      </c>
      <c r="I42" s="12" t="s">
        <v>47</v>
      </c>
    </row>
    <row r="43" spans="1:9" ht="15.75" thickBot="1" x14ac:dyDescent="0.25">
      <c r="A43" s="7"/>
      <c r="B43" s="16"/>
      <c r="C43" s="78"/>
      <c r="D43" s="81"/>
      <c r="E43" s="84"/>
      <c r="F43" s="10" t="s">
        <v>5</v>
      </c>
      <c r="G43" s="32">
        <v>0</v>
      </c>
      <c r="H43" s="27"/>
      <c r="I43" s="12"/>
    </row>
    <row r="44" spans="1:9" ht="13.5" thickBot="1" x14ac:dyDescent="0.25">
      <c r="A44" s="7"/>
      <c r="B44" s="16"/>
      <c r="C44" s="79"/>
      <c r="D44" s="82"/>
      <c r="E44" s="85"/>
      <c r="F44" s="15" t="s">
        <v>149</v>
      </c>
      <c r="G44" s="32">
        <v>70</v>
      </c>
      <c r="H44" s="11"/>
      <c r="I44" s="12"/>
    </row>
    <row r="45" spans="1:9" ht="13.5" thickBot="1" x14ac:dyDescent="0.25">
      <c r="A45" s="7"/>
      <c r="B45" s="16"/>
      <c r="C45" s="17"/>
      <c r="D45" s="18"/>
      <c r="E45" s="19"/>
      <c r="F45" s="20" t="s">
        <v>3</v>
      </c>
      <c r="G45" s="36">
        <f>SUM(G42:G44)</f>
        <v>70</v>
      </c>
      <c r="H45" s="21"/>
      <c r="I45" s="22"/>
    </row>
    <row r="46" spans="1:9" ht="13.5" thickBot="1" x14ac:dyDescent="0.25">
      <c r="A46" s="7"/>
      <c r="B46" s="16">
        <v>4</v>
      </c>
      <c r="C46" s="77" t="s">
        <v>258</v>
      </c>
      <c r="D46" s="80" t="s">
        <v>127</v>
      </c>
      <c r="E46" s="83" t="s">
        <v>229</v>
      </c>
      <c r="F46" s="10" t="s">
        <v>6</v>
      </c>
      <c r="G46" s="32">
        <v>0.5</v>
      </c>
      <c r="H46" s="11" t="s">
        <v>259</v>
      </c>
      <c r="I46" s="12">
        <v>60</v>
      </c>
    </row>
    <row r="47" spans="1:9" ht="13.5" thickBot="1" x14ac:dyDescent="0.25">
      <c r="A47" s="7"/>
      <c r="B47" s="16"/>
      <c r="C47" s="78"/>
      <c r="D47" s="81"/>
      <c r="E47" s="84"/>
      <c r="F47" s="10" t="s">
        <v>5</v>
      </c>
      <c r="G47" s="32">
        <v>0</v>
      </c>
      <c r="H47" s="11"/>
      <c r="I47" s="12"/>
    </row>
    <row r="48" spans="1:9" ht="13.5" thickBot="1" x14ac:dyDescent="0.25">
      <c r="A48" s="7"/>
      <c r="B48" s="16"/>
      <c r="C48" s="78"/>
      <c r="D48" s="81"/>
      <c r="E48" s="84"/>
      <c r="F48" s="15" t="s">
        <v>4</v>
      </c>
      <c r="G48" s="32">
        <v>0</v>
      </c>
      <c r="H48" s="11"/>
      <c r="I48" s="12"/>
    </row>
    <row r="49" spans="1:9" ht="13.5" thickBot="1" x14ac:dyDescent="0.25">
      <c r="A49" s="7"/>
      <c r="B49" s="16"/>
      <c r="C49" s="17"/>
      <c r="D49" s="18"/>
      <c r="E49" s="19"/>
      <c r="F49" s="20" t="s">
        <v>3</v>
      </c>
      <c r="G49" s="36">
        <f>SUM(G46:G48)</f>
        <v>0.5</v>
      </c>
      <c r="H49" s="21"/>
      <c r="I49" s="22"/>
    </row>
    <row r="50" spans="1:9" ht="13.5" thickBot="1" x14ac:dyDescent="0.25">
      <c r="A50" s="7"/>
      <c r="B50" s="92" t="s">
        <v>2</v>
      </c>
      <c r="C50" s="93"/>
      <c r="D50" s="93"/>
      <c r="E50" s="93"/>
      <c r="F50" s="94"/>
      <c r="G50" s="38">
        <f>+G36+G41+G45+G49</f>
        <v>691.3</v>
      </c>
      <c r="H50" s="25"/>
      <c r="I50" s="26"/>
    </row>
    <row r="51" spans="1:9" ht="13.5" thickBot="1" x14ac:dyDescent="0.25">
      <c r="A51" s="107" t="s">
        <v>1</v>
      </c>
      <c r="B51" s="108"/>
      <c r="C51" s="108"/>
      <c r="D51" s="108"/>
      <c r="E51" s="108"/>
      <c r="F51" s="109"/>
      <c r="G51" s="39">
        <f>+G50+G31</f>
        <v>691.3</v>
      </c>
      <c r="H51" s="28"/>
      <c r="I51" s="28"/>
    </row>
    <row r="52" spans="1:9" x14ac:dyDescent="0.2">
      <c r="C52" s="41" t="s">
        <v>0</v>
      </c>
    </row>
    <row r="53" spans="1:9" x14ac:dyDescent="0.2">
      <c r="C53" s="41" t="s">
        <v>179</v>
      </c>
    </row>
  </sheetData>
  <mergeCells count="43">
    <mergeCell ref="B50:F50"/>
    <mergeCell ref="A51:F51"/>
    <mergeCell ref="A10:A12"/>
    <mergeCell ref="B10:B12"/>
    <mergeCell ref="C10:C12"/>
    <mergeCell ref="D10:D12"/>
    <mergeCell ref="E10:E12"/>
    <mergeCell ref="F10:F12"/>
    <mergeCell ref="C42:C44"/>
    <mergeCell ref="D42:D44"/>
    <mergeCell ref="E42:E44"/>
    <mergeCell ref="C46:C48"/>
    <mergeCell ref="D46:D48"/>
    <mergeCell ref="E46:E48"/>
    <mergeCell ref="C33:C35"/>
    <mergeCell ref="D33:D35"/>
    <mergeCell ref="E33:E35"/>
    <mergeCell ref="C37:C40"/>
    <mergeCell ref="D37:D40"/>
    <mergeCell ref="E37:E40"/>
    <mergeCell ref="C26:C29"/>
    <mergeCell ref="D26:D29"/>
    <mergeCell ref="E26:E29"/>
    <mergeCell ref="B31:F31"/>
    <mergeCell ref="B32:I32"/>
    <mergeCell ref="C20:C22"/>
    <mergeCell ref="D20:D22"/>
    <mergeCell ref="E20:E22"/>
    <mergeCell ref="B24:F24"/>
    <mergeCell ref="B25:I25"/>
    <mergeCell ref="A6:I6"/>
    <mergeCell ref="A14:I14"/>
    <mergeCell ref="B15:I15"/>
    <mergeCell ref="C16:C18"/>
    <mergeCell ref="D16:D18"/>
    <mergeCell ref="E16:E18"/>
    <mergeCell ref="A8:I8"/>
    <mergeCell ref="H9:I9"/>
    <mergeCell ref="A7:I7"/>
    <mergeCell ref="A13:I13"/>
    <mergeCell ref="G10:G12"/>
    <mergeCell ref="H10:I10"/>
    <mergeCell ref="H11:H12"/>
  </mergeCells>
  <pageMargins left="0.25" right="0.25" top="0.75" bottom="0.75" header="0.3" footer="0.3"/>
  <pageSetup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F6BA-52DC-4817-B0A5-BD90E23F6D9D}">
  <sheetPr>
    <pageSetUpPr fitToPage="1"/>
  </sheetPr>
  <dimension ref="A1:I143"/>
  <sheetViews>
    <sheetView topLeftCell="D1" zoomScale="110" zoomScaleNormal="110" workbookViewId="0">
      <selection activeCell="C24" sqref="C24:C26"/>
    </sheetView>
  </sheetViews>
  <sheetFormatPr defaultRowHeight="12.75" x14ac:dyDescent="0.2"/>
  <cols>
    <col min="1" max="1" width="4.42578125" style="29" customWidth="1"/>
    <col min="2" max="2" width="4.7109375" style="29" customWidth="1"/>
    <col min="3" max="3" width="57.85546875" customWidth="1"/>
    <col min="5" max="5" width="12.7109375" customWidth="1"/>
    <col min="7" max="7" width="9.140625" style="40"/>
    <col min="8" max="8" width="30.570312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114" t="s">
        <v>263</v>
      </c>
      <c r="B13" s="115"/>
      <c r="C13" s="115"/>
      <c r="D13" s="115"/>
      <c r="E13" s="115"/>
      <c r="F13" s="115"/>
      <c r="G13" s="115"/>
      <c r="H13" s="115"/>
      <c r="I13" s="115"/>
    </row>
    <row r="14" spans="1:9" ht="13.5" thickBot="1" x14ac:dyDescent="0.25">
      <c r="A14" s="88" t="s">
        <v>264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265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7"/>
      <c r="B16" s="16">
        <v>1</v>
      </c>
      <c r="C16" s="77" t="s">
        <v>266</v>
      </c>
      <c r="D16" s="80" t="s">
        <v>127</v>
      </c>
      <c r="E16" s="83" t="s">
        <v>229</v>
      </c>
      <c r="F16" s="10" t="s">
        <v>6</v>
      </c>
      <c r="G16" s="32">
        <v>260</v>
      </c>
      <c r="H16" s="11" t="s">
        <v>267</v>
      </c>
      <c r="I16" s="12" t="s">
        <v>268</v>
      </c>
    </row>
    <row r="17" spans="1:9" ht="15.7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27"/>
      <c r="I17" s="12"/>
    </row>
    <row r="18" spans="1:9" ht="13.5" thickBot="1" x14ac:dyDescent="0.25">
      <c r="A18" s="7"/>
      <c r="B18" s="16"/>
      <c r="C18" s="79"/>
      <c r="D18" s="82"/>
      <c r="E18" s="85"/>
      <c r="F18" s="15" t="s">
        <v>149</v>
      </c>
      <c r="G18" s="32">
        <v>50</v>
      </c>
      <c r="H18" s="11"/>
      <c r="I18" s="12"/>
    </row>
    <row r="19" spans="1:9" ht="13.5" thickBot="1" x14ac:dyDescent="0.25">
      <c r="A19" s="7"/>
      <c r="B19" s="16"/>
      <c r="C19" s="17"/>
      <c r="D19" s="18"/>
      <c r="E19" s="19"/>
      <c r="F19" s="20" t="s">
        <v>3</v>
      </c>
      <c r="G19" s="36">
        <f>SUM(G16:G18)</f>
        <v>310</v>
      </c>
      <c r="H19" s="21"/>
      <c r="I19" s="22"/>
    </row>
    <row r="20" spans="1:9" ht="24.75" thickBot="1" x14ac:dyDescent="0.25">
      <c r="A20" s="7"/>
      <c r="B20" s="16">
        <v>3</v>
      </c>
      <c r="C20" s="77" t="s">
        <v>269</v>
      </c>
      <c r="D20" s="80" t="s">
        <v>127</v>
      </c>
      <c r="E20" s="83" t="s">
        <v>229</v>
      </c>
      <c r="F20" s="10" t="s">
        <v>6</v>
      </c>
      <c r="G20" s="32">
        <v>1000</v>
      </c>
      <c r="H20" s="11" t="s">
        <v>270</v>
      </c>
      <c r="I20" s="12" t="s">
        <v>271</v>
      </c>
    </row>
    <row r="21" spans="1:9" ht="13.5" thickBot="1" x14ac:dyDescent="0.25">
      <c r="A21" s="7"/>
      <c r="B21" s="16"/>
      <c r="C21" s="78"/>
      <c r="D21" s="81"/>
      <c r="E21" s="84"/>
      <c r="F21" s="10" t="s">
        <v>5</v>
      </c>
      <c r="G21" s="32">
        <v>0</v>
      </c>
      <c r="H21" s="13"/>
      <c r="I21" s="12"/>
    </row>
    <row r="22" spans="1:9" ht="13.5" thickBot="1" x14ac:dyDescent="0.25">
      <c r="A22" s="7"/>
      <c r="B22" s="16"/>
      <c r="C22" s="79"/>
      <c r="D22" s="82"/>
      <c r="E22" s="85"/>
      <c r="F22" s="15" t="s">
        <v>149</v>
      </c>
      <c r="G22" s="32">
        <v>464.7</v>
      </c>
      <c r="H22" s="11"/>
      <c r="I22" s="12"/>
    </row>
    <row r="23" spans="1:9" ht="13.5" thickBot="1" x14ac:dyDescent="0.25">
      <c r="A23" s="7"/>
      <c r="B23" s="16"/>
      <c r="C23" s="17"/>
      <c r="D23" s="18"/>
      <c r="E23" s="19"/>
      <c r="F23" s="20" t="s">
        <v>3</v>
      </c>
      <c r="G23" s="36">
        <f>SUM(G20:G22)</f>
        <v>1464.7</v>
      </c>
      <c r="H23" s="21"/>
      <c r="I23" s="22"/>
    </row>
    <row r="24" spans="1:9" ht="24.75" thickBot="1" x14ac:dyDescent="0.25">
      <c r="A24" s="7"/>
      <c r="B24" s="16">
        <v>4</v>
      </c>
      <c r="C24" s="77" t="s">
        <v>272</v>
      </c>
      <c r="D24" s="80" t="s">
        <v>127</v>
      </c>
      <c r="E24" s="83" t="s">
        <v>229</v>
      </c>
      <c r="F24" s="10" t="s">
        <v>6</v>
      </c>
      <c r="G24" s="32">
        <v>117.4</v>
      </c>
      <c r="H24" s="11" t="s">
        <v>273</v>
      </c>
      <c r="I24" s="12" t="s">
        <v>274</v>
      </c>
    </row>
    <row r="25" spans="1:9" ht="13.5" thickBot="1" x14ac:dyDescent="0.25">
      <c r="A25" s="7"/>
      <c r="B25" s="16"/>
      <c r="C25" s="78"/>
      <c r="D25" s="81"/>
      <c r="E25" s="84"/>
      <c r="F25" s="10" t="s">
        <v>5</v>
      </c>
      <c r="G25" s="32">
        <v>0</v>
      </c>
      <c r="H25" s="13"/>
      <c r="I25" s="12"/>
    </row>
    <row r="26" spans="1:9" ht="13.5" thickBot="1" x14ac:dyDescent="0.25">
      <c r="A26" s="7"/>
      <c r="B26" s="16"/>
      <c r="C26" s="79"/>
      <c r="D26" s="82"/>
      <c r="E26" s="85"/>
      <c r="F26" s="15" t="s">
        <v>149</v>
      </c>
      <c r="G26" s="32">
        <v>30</v>
      </c>
      <c r="H26" s="11"/>
      <c r="I26" s="12"/>
    </row>
    <row r="27" spans="1:9" ht="13.5" thickBot="1" x14ac:dyDescent="0.25">
      <c r="A27" s="7"/>
      <c r="B27" s="16"/>
      <c r="C27" s="17"/>
      <c r="D27" s="18"/>
      <c r="E27" s="19"/>
      <c r="F27" s="20" t="s">
        <v>3</v>
      </c>
      <c r="G27" s="36">
        <f>SUM(G24:G26)</f>
        <v>147.4</v>
      </c>
      <c r="H27" s="21"/>
      <c r="I27" s="22"/>
    </row>
    <row r="28" spans="1:9" ht="24.75" thickBot="1" x14ac:dyDescent="0.25">
      <c r="A28" s="7"/>
      <c r="B28" s="16">
        <v>5</v>
      </c>
      <c r="C28" s="77" t="s">
        <v>275</v>
      </c>
      <c r="D28" s="80" t="s">
        <v>127</v>
      </c>
      <c r="E28" s="83" t="s">
        <v>229</v>
      </c>
      <c r="F28" s="10" t="s">
        <v>6</v>
      </c>
      <c r="G28" s="32">
        <v>630</v>
      </c>
      <c r="H28" s="11" t="s">
        <v>276</v>
      </c>
      <c r="I28" s="12" t="s">
        <v>277</v>
      </c>
    </row>
    <row r="29" spans="1:9" ht="13.5" thickBot="1" x14ac:dyDescent="0.25">
      <c r="A29" s="7"/>
      <c r="B29" s="16"/>
      <c r="C29" s="78"/>
      <c r="D29" s="81"/>
      <c r="E29" s="84"/>
      <c r="F29" s="10" t="s">
        <v>5</v>
      </c>
      <c r="G29" s="32">
        <v>0</v>
      </c>
      <c r="H29" s="13"/>
      <c r="I29" s="12"/>
    </row>
    <row r="30" spans="1:9" ht="13.5" thickBot="1" x14ac:dyDescent="0.25">
      <c r="A30" s="7"/>
      <c r="B30" s="16"/>
      <c r="C30" s="79"/>
      <c r="D30" s="82"/>
      <c r="E30" s="85"/>
      <c r="F30" s="15" t="s">
        <v>149</v>
      </c>
      <c r="G30" s="32">
        <v>70</v>
      </c>
      <c r="H30" s="11"/>
      <c r="I30" s="12"/>
    </row>
    <row r="31" spans="1:9" ht="13.5" thickBot="1" x14ac:dyDescent="0.25">
      <c r="A31" s="7"/>
      <c r="B31" s="16"/>
      <c r="C31" s="17"/>
      <c r="D31" s="18"/>
      <c r="E31" s="19"/>
      <c r="F31" s="20" t="s">
        <v>3</v>
      </c>
      <c r="G31" s="36">
        <f>SUM(G28:G30)</f>
        <v>700</v>
      </c>
      <c r="H31" s="21"/>
      <c r="I31" s="22"/>
    </row>
    <row r="32" spans="1:9" ht="13.5" thickBot="1" x14ac:dyDescent="0.25">
      <c r="A32" s="7"/>
      <c r="B32" s="16">
        <v>6</v>
      </c>
      <c r="C32" s="77" t="s">
        <v>278</v>
      </c>
      <c r="D32" s="80" t="s">
        <v>127</v>
      </c>
      <c r="E32" s="83" t="s">
        <v>229</v>
      </c>
      <c r="F32" s="10" t="s">
        <v>6</v>
      </c>
      <c r="G32" s="32">
        <v>10</v>
      </c>
      <c r="H32" s="11" t="s">
        <v>279</v>
      </c>
      <c r="I32" s="12" t="s">
        <v>206</v>
      </c>
    </row>
    <row r="33" spans="1:9" ht="13.5" thickBot="1" x14ac:dyDescent="0.25">
      <c r="A33" s="7"/>
      <c r="B33" s="16"/>
      <c r="C33" s="78"/>
      <c r="D33" s="81"/>
      <c r="E33" s="84"/>
      <c r="F33" s="10" t="s">
        <v>5</v>
      </c>
      <c r="G33" s="32">
        <v>0</v>
      </c>
      <c r="H33" s="13"/>
      <c r="I33" s="12"/>
    </row>
    <row r="34" spans="1:9" ht="13.5" thickBot="1" x14ac:dyDescent="0.25">
      <c r="A34" s="7"/>
      <c r="B34" s="16"/>
      <c r="C34" s="79"/>
      <c r="D34" s="82"/>
      <c r="E34" s="85"/>
      <c r="F34" s="15" t="s">
        <v>4</v>
      </c>
      <c r="G34" s="32">
        <v>0</v>
      </c>
      <c r="H34" s="11"/>
      <c r="I34" s="12"/>
    </row>
    <row r="35" spans="1:9" ht="13.5" thickBot="1" x14ac:dyDescent="0.25">
      <c r="A35" s="7"/>
      <c r="B35" s="16"/>
      <c r="C35" s="17"/>
      <c r="D35" s="18"/>
      <c r="E35" s="19"/>
      <c r="F35" s="20" t="s">
        <v>3</v>
      </c>
      <c r="G35" s="36">
        <f>SUM(G32:G34)</f>
        <v>10</v>
      </c>
      <c r="H35" s="21"/>
      <c r="I35" s="22"/>
    </row>
    <row r="36" spans="1:9" ht="24.75" thickBot="1" x14ac:dyDescent="0.25">
      <c r="A36" s="7"/>
      <c r="B36" s="16">
        <v>7</v>
      </c>
      <c r="C36" s="77" t="s">
        <v>463</v>
      </c>
      <c r="D36" s="80" t="s">
        <v>145</v>
      </c>
      <c r="E36" s="83" t="s">
        <v>229</v>
      </c>
      <c r="F36" s="10" t="s">
        <v>6</v>
      </c>
      <c r="G36" s="32">
        <v>30</v>
      </c>
      <c r="H36" s="11" t="s">
        <v>464</v>
      </c>
      <c r="I36" s="12">
        <v>0.3</v>
      </c>
    </row>
    <row r="37" spans="1:9" ht="13.5" thickBot="1" x14ac:dyDescent="0.25">
      <c r="A37" s="7"/>
      <c r="B37" s="16"/>
      <c r="C37" s="78"/>
      <c r="D37" s="81"/>
      <c r="E37" s="84"/>
      <c r="F37" s="10" t="s">
        <v>5</v>
      </c>
      <c r="G37" s="32">
        <v>0</v>
      </c>
      <c r="H37" s="13"/>
      <c r="I37" s="12"/>
    </row>
    <row r="38" spans="1:9" ht="13.5" thickBot="1" x14ac:dyDescent="0.25">
      <c r="A38" s="7"/>
      <c r="B38" s="16"/>
      <c r="C38" s="79"/>
      <c r="D38" s="82"/>
      <c r="E38" s="85"/>
      <c r="F38" s="15" t="s">
        <v>4</v>
      </c>
      <c r="G38" s="32">
        <v>0</v>
      </c>
      <c r="H38" s="11"/>
      <c r="I38" s="12"/>
    </row>
    <row r="39" spans="1:9" ht="13.5" thickBot="1" x14ac:dyDescent="0.25">
      <c r="A39" s="7"/>
      <c r="B39" s="16"/>
      <c r="C39" s="17"/>
      <c r="D39" s="18"/>
      <c r="E39" s="19"/>
      <c r="F39" s="20" t="s">
        <v>3</v>
      </c>
      <c r="G39" s="36">
        <f>SUM(G36:G38)</f>
        <v>30</v>
      </c>
      <c r="H39" s="21"/>
      <c r="I39" s="22"/>
    </row>
    <row r="40" spans="1:9" ht="36.75" thickBot="1" x14ac:dyDescent="0.25">
      <c r="A40" s="7"/>
      <c r="B40" s="16">
        <v>8</v>
      </c>
      <c r="C40" s="77" t="s">
        <v>465</v>
      </c>
      <c r="D40" s="80" t="s">
        <v>127</v>
      </c>
      <c r="E40" s="83" t="s">
        <v>229</v>
      </c>
      <c r="F40" s="10" t="s">
        <v>6</v>
      </c>
      <c r="G40" s="32">
        <v>60.2</v>
      </c>
      <c r="H40" s="13" t="s">
        <v>471</v>
      </c>
      <c r="I40" s="14">
        <v>1</v>
      </c>
    </row>
    <row r="41" spans="1:9" ht="13.5" thickBot="1" x14ac:dyDescent="0.25">
      <c r="A41" s="7"/>
      <c r="B41" s="16"/>
      <c r="C41" s="78"/>
      <c r="D41" s="81"/>
      <c r="E41" s="84"/>
      <c r="F41" s="10" t="s">
        <v>5</v>
      </c>
      <c r="G41" s="32">
        <v>0</v>
      </c>
      <c r="H41" s="13"/>
      <c r="I41" s="12"/>
    </row>
    <row r="42" spans="1:9" ht="13.5" thickBot="1" x14ac:dyDescent="0.25">
      <c r="A42" s="7"/>
      <c r="B42" s="16"/>
      <c r="C42" s="79"/>
      <c r="D42" s="82"/>
      <c r="E42" s="85"/>
      <c r="F42" s="15" t="s">
        <v>4</v>
      </c>
      <c r="G42" s="32">
        <v>0</v>
      </c>
      <c r="H42" s="11"/>
      <c r="I42" s="12"/>
    </row>
    <row r="43" spans="1:9" ht="13.5" thickBot="1" x14ac:dyDescent="0.25">
      <c r="A43" s="7"/>
      <c r="B43" s="16"/>
      <c r="C43" s="17"/>
      <c r="D43" s="18"/>
      <c r="E43" s="19"/>
      <c r="F43" s="20" t="s">
        <v>3</v>
      </c>
      <c r="G43" s="36">
        <f>SUM(G40:G42)</f>
        <v>60.2</v>
      </c>
      <c r="H43" s="21"/>
      <c r="I43" s="22"/>
    </row>
    <row r="44" spans="1:9" ht="36.75" thickBot="1" x14ac:dyDescent="0.25">
      <c r="A44" s="7"/>
      <c r="B44" s="16">
        <v>9</v>
      </c>
      <c r="C44" s="77" t="s">
        <v>466</v>
      </c>
      <c r="D44" s="80" t="s">
        <v>127</v>
      </c>
      <c r="E44" s="83" t="s">
        <v>229</v>
      </c>
      <c r="F44" s="10" t="s">
        <v>6</v>
      </c>
      <c r="G44" s="32">
        <v>6</v>
      </c>
      <c r="H44" s="13" t="s">
        <v>472</v>
      </c>
      <c r="I44" s="12">
        <v>17</v>
      </c>
    </row>
    <row r="45" spans="1:9" ht="13.5" thickBot="1" x14ac:dyDescent="0.25">
      <c r="A45" s="7"/>
      <c r="B45" s="16"/>
      <c r="C45" s="78"/>
      <c r="D45" s="81"/>
      <c r="E45" s="84"/>
      <c r="F45" s="10" t="s">
        <v>5</v>
      </c>
      <c r="G45" s="32">
        <v>0</v>
      </c>
      <c r="H45" s="13"/>
      <c r="I45" s="12"/>
    </row>
    <row r="46" spans="1:9" ht="13.5" thickBot="1" x14ac:dyDescent="0.25">
      <c r="A46" s="7"/>
      <c r="B46" s="16"/>
      <c r="C46" s="79"/>
      <c r="D46" s="82"/>
      <c r="E46" s="85"/>
      <c r="F46" s="15" t="s">
        <v>4</v>
      </c>
      <c r="G46" s="32">
        <v>0</v>
      </c>
      <c r="H46" s="11"/>
      <c r="I46" s="12"/>
    </row>
    <row r="47" spans="1:9" ht="13.5" thickBot="1" x14ac:dyDescent="0.25">
      <c r="A47" s="7"/>
      <c r="B47" s="16"/>
      <c r="C47" s="17"/>
      <c r="D47" s="18"/>
      <c r="E47" s="19"/>
      <c r="F47" s="20" t="s">
        <v>3</v>
      </c>
      <c r="G47" s="36">
        <f>SUM(G44:G46)</f>
        <v>6</v>
      </c>
      <c r="H47" s="21"/>
      <c r="I47" s="22"/>
    </row>
    <row r="48" spans="1:9" ht="13.5" thickBot="1" x14ac:dyDescent="0.25">
      <c r="A48" s="7"/>
      <c r="B48" s="16">
        <v>10</v>
      </c>
      <c r="C48" s="77" t="s">
        <v>467</v>
      </c>
      <c r="D48" s="80" t="s">
        <v>145</v>
      </c>
      <c r="E48" s="83" t="s">
        <v>229</v>
      </c>
      <c r="F48" s="10" t="s">
        <v>6</v>
      </c>
      <c r="G48" s="32">
        <v>259.7</v>
      </c>
      <c r="H48" s="13" t="s">
        <v>473</v>
      </c>
      <c r="I48" s="12">
        <v>100</v>
      </c>
    </row>
    <row r="49" spans="1:9" ht="13.5" thickBot="1" x14ac:dyDescent="0.25">
      <c r="A49" s="7"/>
      <c r="B49" s="16"/>
      <c r="C49" s="78"/>
      <c r="D49" s="81"/>
      <c r="E49" s="84"/>
      <c r="F49" s="10" t="s">
        <v>5</v>
      </c>
      <c r="G49" s="32">
        <v>0</v>
      </c>
      <c r="H49" s="13"/>
      <c r="I49" s="12"/>
    </row>
    <row r="50" spans="1:9" ht="13.5" thickBot="1" x14ac:dyDescent="0.25">
      <c r="A50" s="7"/>
      <c r="B50" s="16"/>
      <c r="C50" s="79"/>
      <c r="D50" s="82"/>
      <c r="E50" s="85"/>
      <c r="F50" s="15" t="s">
        <v>4</v>
      </c>
      <c r="G50" s="32">
        <v>0</v>
      </c>
      <c r="H50" s="11"/>
      <c r="I50" s="12"/>
    </row>
    <row r="51" spans="1:9" ht="13.5" thickBot="1" x14ac:dyDescent="0.25">
      <c r="A51" s="7"/>
      <c r="B51" s="16"/>
      <c r="C51" s="17"/>
      <c r="D51" s="18"/>
      <c r="E51" s="19"/>
      <c r="F51" s="20" t="s">
        <v>3</v>
      </c>
      <c r="G51" s="36">
        <f>SUM(G48:G50)</f>
        <v>259.7</v>
      </c>
      <c r="H51" s="21"/>
      <c r="I51" s="22"/>
    </row>
    <row r="52" spans="1:9" ht="13.5" thickBot="1" x14ac:dyDescent="0.25">
      <c r="A52" s="7"/>
      <c r="B52" s="92" t="s">
        <v>2</v>
      </c>
      <c r="C52" s="93"/>
      <c r="D52" s="93"/>
      <c r="E52" s="93"/>
      <c r="F52" s="94"/>
      <c r="G52" s="38">
        <f>+G19+G23+G27+G31+G35+G39+G43+G47+G51</f>
        <v>2988</v>
      </c>
      <c r="H52" s="25"/>
      <c r="I52" s="26"/>
    </row>
    <row r="53" spans="1:9" ht="13.5" thickBot="1" x14ac:dyDescent="0.25">
      <c r="A53" s="7">
        <v>2</v>
      </c>
      <c r="B53" s="90" t="s">
        <v>280</v>
      </c>
      <c r="C53" s="91"/>
      <c r="D53" s="91"/>
      <c r="E53" s="91"/>
      <c r="F53" s="91"/>
      <c r="G53" s="91"/>
      <c r="H53" s="91"/>
      <c r="I53" s="91"/>
    </row>
    <row r="54" spans="1:9" ht="24.75" thickBot="1" x14ac:dyDescent="0.25">
      <c r="A54" s="7"/>
      <c r="B54" s="16">
        <v>1</v>
      </c>
      <c r="C54" s="77" t="s">
        <v>281</v>
      </c>
      <c r="D54" s="80" t="s">
        <v>127</v>
      </c>
      <c r="E54" s="83" t="s">
        <v>229</v>
      </c>
      <c r="F54" s="10" t="s">
        <v>6</v>
      </c>
      <c r="G54" s="32">
        <v>0</v>
      </c>
      <c r="H54" s="11" t="s">
        <v>282</v>
      </c>
      <c r="I54" s="12" t="s">
        <v>85</v>
      </c>
    </row>
    <row r="55" spans="1:9" ht="15.75" thickBot="1" x14ac:dyDescent="0.25">
      <c r="A55" s="7"/>
      <c r="B55" s="16"/>
      <c r="C55" s="78"/>
      <c r="D55" s="81"/>
      <c r="E55" s="84"/>
      <c r="F55" s="10" t="s">
        <v>5</v>
      </c>
      <c r="G55" s="32">
        <v>14</v>
      </c>
      <c r="H55" s="27"/>
      <c r="I55" s="12"/>
    </row>
    <row r="56" spans="1:9" ht="13.5" thickBot="1" x14ac:dyDescent="0.25">
      <c r="A56" s="7"/>
      <c r="B56" s="16"/>
      <c r="C56" s="79"/>
      <c r="D56" s="82"/>
      <c r="E56" s="85"/>
      <c r="F56" s="15" t="s">
        <v>4</v>
      </c>
      <c r="G56" s="32">
        <v>0</v>
      </c>
      <c r="H56" s="11"/>
      <c r="I56" s="12"/>
    </row>
    <row r="57" spans="1:9" ht="13.5" thickBot="1" x14ac:dyDescent="0.25">
      <c r="A57" s="7"/>
      <c r="B57" s="16"/>
      <c r="C57" s="17"/>
      <c r="D57" s="18"/>
      <c r="E57" s="19"/>
      <c r="F57" s="20" t="s">
        <v>3</v>
      </c>
      <c r="G57" s="36">
        <f>SUM(G54:G56)</f>
        <v>14</v>
      </c>
      <c r="H57" s="21"/>
      <c r="I57" s="22"/>
    </row>
    <row r="58" spans="1:9" ht="13.5" thickBot="1" x14ac:dyDescent="0.25">
      <c r="A58" s="7"/>
      <c r="B58" s="92" t="s">
        <v>2</v>
      </c>
      <c r="C58" s="93"/>
      <c r="D58" s="93"/>
      <c r="E58" s="93"/>
      <c r="F58" s="94"/>
      <c r="G58" s="38">
        <f>+G57</f>
        <v>14</v>
      </c>
      <c r="H58" s="25"/>
      <c r="I58" s="26"/>
    </row>
    <row r="59" spans="1:9" ht="13.5" thickBot="1" x14ac:dyDescent="0.25">
      <c r="A59" s="7">
        <v>1</v>
      </c>
      <c r="B59" s="90" t="s">
        <v>283</v>
      </c>
      <c r="C59" s="91"/>
      <c r="D59" s="91"/>
      <c r="E59" s="91"/>
      <c r="F59" s="91"/>
      <c r="G59" s="91"/>
      <c r="H59" s="91"/>
      <c r="I59" s="91"/>
    </row>
    <row r="60" spans="1:9" ht="24.75" thickBot="1" x14ac:dyDescent="0.25">
      <c r="A60" s="7"/>
      <c r="B60" s="16">
        <v>1</v>
      </c>
      <c r="C60" s="77" t="s">
        <v>284</v>
      </c>
      <c r="D60" s="80" t="s">
        <v>127</v>
      </c>
      <c r="E60" s="83" t="s">
        <v>229</v>
      </c>
      <c r="F60" s="10" t="s">
        <v>6</v>
      </c>
      <c r="G60" s="32">
        <v>133.69999999999999</v>
      </c>
      <c r="H60" s="11" t="s">
        <v>285</v>
      </c>
      <c r="I60" s="12">
        <v>6</v>
      </c>
    </row>
    <row r="61" spans="1:9" ht="13.5" thickBot="1" x14ac:dyDescent="0.25">
      <c r="A61" s="7"/>
      <c r="B61" s="16"/>
      <c r="C61" s="78"/>
      <c r="D61" s="81"/>
      <c r="E61" s="84"/>
      <c r="F61" s="10" t="s">
        <v>5</v>
      </c>
      <c r="G61" s="32">
        <v>0</v>
      </c>
      <c r="H61" s="11" t="s">
        <v>286</v>
      </c>
      <c r="I61" s="12">
        <v>4</v>
      </c>
    </row>
    <row r="62" spans="1:9" ht="13.5" thickBot="1" x14ac:dyDescent="0.25">
      <c r="A62" s="7"/>
      <c r="B62" s="16"/>
      <c r="C62" s="79"/>
      <c r="D62" s="82"/>
      <c r="E62" s="85"/>
      <c r="F62" s="15" t="s">
        <v>149</v>
      </c>
      <c r="G62" s="32">
        <v>0.7</v>
      </c>
      <c r="H62" s="11"/>
      <c r="I62" s="12"/>
    </row>
    <row r="63" spans="1:9" ht="13.5" thickBot="1" x14ac:dyDescent="0.25">
      <c r="A63" s="7"/>
      <c r="B63" s="16"/>
      <c r="C63" s="17"/>
      <c r="D63" s="18"/>
      <c r="E63" s="19"/>
      <c r="F63" s="20" t="s">
        <v>3</v>
      </c>
      <c r="G63" s="36">
        <f>SUM(G60:G62)</f>
        <v>134.39999999999998</v>
      </c>
      <c r="H63" s="21"/>
      <c r="I63" s="22"/>
    </row>
    <row r="64" spans="1:9" ht="13.5" thickBot="1" x14ac:dyDescent="0.25">
      <c r="A64" s="7"/>
      <c r="B64" s="92" t="s">
        <v>2</v>
      </c>
      <c r="C64" s="93"/>
      <c r="D64" s="93"/>
      <c r="E64" s="93"/>
      <c r="F64" s="94"/>
      <c r="G64" s="38">
        <f>+G63</f>
        <v>134.39999999999998</v>
      </c>
      <c r="H64" s="25"/>
      <c r="I64" s="26"/>
    </row>
    <row r="65" spans="1:9" ht="13.5" thickBot="1" x14ac:dyDescent="0.25">
      <c r="A65" s="7">
        <v>2</v>
      </c>
      <c r="B65" s="90" t="s">
        <v>287</v>
      </c>
      <c r="C65" s="91"/>
      <c r="D65" s="91"/>
      <c r="E65" s="91"/>
      <c r="F65" s="91"/>
      <c r="G65" s="91"/>
      <c r="H65" s="91"/>
      <c r="I65" s="91"/>
    </row>
    <row r="66" spans="1:9" ht="24.75" thickBot="1" x14ac:dyDescent="0.25">
      <c r="A66" s="7"/>
      <c r="B66" s="16">
        <v>1</v>
      </c>
      <c r="C66" s="77" t="s">
        <v>288</v>
      </c>
      <c r="D66" s="80" t="s">
        <v>127</v>
      </c>
      <c r="E66" s="83" t="s">
        <v>314</v>
      </c>
      <c r="F66" s="10" t="s">
        <v>6</v>
      </c>
      <c r="G66" s="32">
        <v>0.1</v>
      </c>
      <c r="H66" s="13" t="s">
        <v>289</v>
      </c>
      <c r="I66" s="12">
        <v>1</v>
      </c>
    </row>
    <row r="67" spans="1:9" ht="13.5" thickBot="1" x14ac:dyDescent="0.25">
      <c r="A67" s="7"/>
      <c r="B67" s="16"/>
      <c r="C67" s="78"/>
      <c r="D67" s="81"/>
      <c r="E67" s="84"/>
      <c r="F67" s="10" t="s">
        <v>5</v>
      </c>
      <c r="G67" s="32">
        <v>0</v>
      </c>
      <c r="H67" s="13"/>
      <c r="I67" s="12"/>
    </row>
    <row r="68" spans="1:9" ht="13.5" thickBot="1" x14ac:dyDescent="0.25">
      <c r="A68" s="7"/>
      <c r="B68" s="16"/>
      <c r="C68" s="79"/>
      <c r="D68" s="82"/>
      <c r="E68" s="85"/>
      <c r="F68" s="15" t="s">
        <v>4</v>
      </c>
      <c r="G68" s="32">
        <v>0</v>
      </c>
      <c r="H68" s="13"/>
      <c r="I68" s="12"/>
    </row>
    <row r="69" spans="1:9" ht="13.5" thickBot="1" x14ac:dyDescent="0.25">
      <c r="A69" s="7"/>
      <c r="B69" s="16"/>
      <c r="C69" s="17"/>
      <c r="D69" s="18"/>
      <c r="E69" s="19"/>
      <c r="F69" s="20" t="s">
        <v>3</v>
      </c>
      <c r="G69" s="36">
        <f>SUM(G66:G68)</f>
        <v>0.1</v>
      </c>
      <c r="H69" s="21"/>
      <c r="I69" s="22"/>
    </row>
    <row r="70" spans="1:9" ht="24.75" thickBot="1" x14ac:dyDescent="0.25">
      <c r="A70" s="7"/>
      <c r="B70" s="16">
        <v>2</v>
      </c>
      <c r="C70" s="77" t="s">
        <v>290</v>
      </c>
      <c r="D70" s="80" t="s">
        <v>127</v>
      </c>
      <c r="E70" s="83" t="s">
        <v>314</v>
      </c>
      <c r="F70" s="10" t="s">
        <v>6</v>
      </c>
      <c r="G70" s="32">
        <v>663.8</v>
      </c>
      <c r="H70" s="11" t="s">
        <v>474</v>
      </c>
      <c r="I70" s="44">
        <v>1</v>
      </c>
    </row>
    <row r="71" spans="1:9" ht="36.75" thickBot="1" x14ac:dyDescent="0.25">
      <c r="A71" s="7"/>
      <c r="B71" s="16"/>
      <c r="C71" s="78"/>
      <c r="D71" s="81"/>
      <c r="E71" s="84"/>
      <c r="F71" s="10" t="s">
        <v>5</v>
      </c>
      <c r="G71" s="32">
        <v>0</v>
      </c>
      <c r="H71" s="11" t="s">
        <v>475</v>
      </c>
      <c r="I71" s="44">
        <v>600</v>
      </c>
    </row>
    <row r="72" spans="1:9" ht="15.75" thickBot="1" x14ac:dyDescent="0.25">
      <c r="A72" s="7"/>
      <c r="B72" s="16"/>
      <c r="C72" s="78"/>
      <c r="D72" s="81"/>
      <c r="E72" s="84"/>
      <c r="F72" s="15" t="s">
        <v>4</v>
      </c>
      <c r="G72" s="32">
        <v>0</v>
      </c>
      <c r="H72" s="27"/>
      <c r="I72" s="12"/>
    </row>
    <row r="73" spans="1:9" ht="13.5" thickBot="1" x14ac:dyDescent="0.25">
      <c r="A73" s="7"/>
      <c r="B73" s="16"/>
      <c r="C73" s="17"/>
      <c r="D73" s="18"/>
      <c r="E73" s="19"/>
      <c r="F73" s="20" t="s">
        <v>3</v>
      </c>
      <c r="G73" s="36">
        <f>SUM(G70:G72)</f>
        <v>663.8</v>
      </c>
      <c r="H73" s="21"/>
      <c r="I73" s="22"/>
    </row>
    <row r="74" spans="1:9" ht="13.5" thickBot="1" x14ac:dyDescent="0.25">
      <c r="A74" s="7"/>
      <c r="B74" s="92" t="s">
        <v>2</v>
      </c>
      <c r="C74" s="93"/>
      <c r="D74" s="93"/>
      <c r="E74" s="93"/>
      <c r="F74" s="94"/>
      <c r="G74" s="38">
        <f>+G69+G73</f>
        <v>663.9</v>
      </c>
      <c r="H74" s="25"/>
      <c r="I74" s="26"/>
    </row>
    <row r="75" spans="1:9" ht="13.5" thickBot="1" x14ac:dyDescent="0.25">
      <c r="A75" s="7">
        <v>3</v>
      </c>
      <c r="B75" s="90" t="s">
        <v>312</v>
      </c>
      <c r="C75" s="91"/>
      <c r="D75" s="91"/>
      <c r="E75" s="91"/>
      <c r="F75" s="91"/>
      <c r="G75" s="91"/>
      <c r="H75" s="91"/>
      <c r="I75" s="91"/>
    </row>
    <row r="76" spans="1:9" ht="24.75" thickBot="1" x14ac:dyDescent="0.25">
      <c r="A76" s="7"/>
      <c r="B76" s="16">
        <v>1</v>
      </c>
      <c r="C76" s="77" t="s">
        <v>291</v>
      </c>
      <c r="D76" s="80" t="s">
        <v>127</v>
      </c>
      <c r="E76" s="83" t="s">
        <v>229</v>
      </c>
      <c r="F76" s="10" t="s">
        <v>6</v>
      </c>
      <c r="G76" s="32">
        <v>0.5</v>
      </c>
      <c r="H76" s="11" t="s">
        <v>292</v>
      </c>
      <c r="I76" s="44">
        <v>30</v>
      </c>
    </row>
    <row r="77" spans="1:9" ht="13.5" thickBot="1" x14ac:dyDescent="0.25">
      <c r="A77" s="7"/>
      <c r="B77" s="16"/>
      <c r="C77" s="78"/>
      <c r="D77" s="81"/>
      <c r="E77" s="84"/>
      <c r="F77" s="10" t="s">
        <v>5</v>
      </c>
      <c r="G77" s="32">
        <v>0</v>
      </c>
      <c r="H77" s="13"/>
      <c r="I77" s="12"/>
    </row>
    <row r="78" spans="1:9" ht="13.5" thickBot="1" x14ac:dyDescent="0.25">
      <c r="A78" s="7"/>
      <c r="B78" s="16"/>
      <c r="C78" s="78"/>
      <c r="D78" s="81"/>
      <c r="E78" s="84"/>
      <c r="F78" s="15" t="s">
        <v>4</v>
      </c>
      <c r="G78" s="32">
        <v>0</v>
      </c>
      <c r="H78" s="13"/>
      <c r="I78" s="12"/>
    </row>
    <row r="79" spans="1:9" ht="13.5" thickBot="1" x14ac:dyDescent="0.25">
      <c r="A79" s="7"/>
      <c r="B79" s="16"/>
      <c r="C79" s="79"/>
      <c r="D79" s="82"/>
      <c r="E79" s="85"/>
      <c r="F79" s="15" t="s">
        <v>149</v>
      </c>
      <c r="G79" s="32">
        <v>5</v>
      </c>
      <c r="H79" s="13"/>
      <c r="I79" s="12"/>
    </row>
    <row r="80" spans="1:9" ht="13.5" thickBot="1" x14ac:dyDescent="0.25">
      <c r="A80" s="7"/>
      <c r="B80" s="16"/>
      <c r="C80" s="17"/>
      <c r="D80" s="18"/>
      <c r="E80" s="19"/>
      <c r="F80" s="20" t="s">
        <v>3</v>
      </c>
      <c r="G80" s="36">
        <f>SUM(G76:G79)</f>
        <v>5.5</v>
      </c>
      <c r="H80" s="21"/>
      <c r="I80" s="22"/>
    </row>
    <row r="81" spans="1:9" ht="13.5" thickBot="1" x14ac:dyDescent="0.25">
      <c r="A81" s="7"/>
      <c r="B81" s="92" t="s">
        <v>2</v>
      </c>
      <c r="C81" s="93"/>
      <c r="D81" s="93"/>
      <c r="E81" s="93"/>
      <c r="F81" s="94"/>
      <c r="G81" s="38">
        <f>+G80</f>
        <v>5.5</v>
      </c>
      <c r="H81" s="25"/>
      <c r="I81" s="26"/>
    </row>
    <row r="82" spans="1:9" ht="13.5" thickBot="1" x14ac:dyDescent="0.25">
      <c r="A82" s="7">
        <v>5</v>
      </c>
      <c r="B82" s="90" t="s">
        <v>293</v>
      </c>
      <c r="C82" s="91"/>
      <c r="D82" s="91"/>
      <c r="E82" s="91"/>
      <c r="F82" s="91"/>
      <c r="G82" s="91"/>
      <c r="H82" s="91"/>
      <c r="I82" s="91"/>
    </row>
    <row r="83" spans="1:9" ht="48.75" thickBot="1" x14ac:dyDescent="0.25">
      <c r="A83" s="7"/>
      <c r="B83" s="16">
        <v>1</v>
      </c>
      <c r="C83" s="77" t="s">
        <v>313</v>
      </c>
      <c r="D83" s="80" t="s">
        <v>127</v>
      </c>
      <c r="E83" s="83" t="s">
        <v>229</v>
      </c>
      <c r="F83" s="10" t="s">
        <v>6</v>
      </c>
      <c r="G83" s="32">
        <v>0</v>
      </c>
      <c r="H83" s="11" t="s">
        <v>476</v>
      </c>
      <c r="I83" s="44">
        <v>1</v>
      </c>
    </row>
    <row r="84" spans="1:9" ht="13.5" thickBot="1" x14ac:dyDescent="0.25">
      <c r="A84" s="7"/>
      <c r="B84" s="16"/>
      <c r="C84" s="78"/>
      <c r="D84" s="81"/>
      <c r="E84" s="84"/>
      <c r="F84" s="10" t="s">
        <v>5</v>
      </c>
      <c r="G84" s="32">
        <v>0</v>
      </c>
      <c r="H84" s="13"/>
      <c r="I84" s="12"/>
    </row>
    <row r="85" spans="1:9" ht="13.5" thickBot="1" x14ac:dyDescent="0.25">
      <c r="A85" s="7"/>
      <c r="B85" s="16"/>
      <c r="C85" s="78"/>
      <c r="D85" s="81"/>
      <c r="E85" s="84"/>
      <c r="F85" s="15" t="s">
        <v>4</v>
      </c>
      <c r="G85" s="32">
        <v>0</v>
      </c>
      <c r="H85" s="13"/>
      <c r="I85" s="12"/>
    </row>
    <row r="86" spans="1:9" ht="13.5" thickBot="1" x14ac:dyDescent="0.25">
      <c r="A86" s="7"/>
      <c r="B86" s="16"/>
      <c r="C86" s="79"/>
      <c r="D86" s="82"/>
      <c r="E86" s="85"/>
      <c r="F86" s="15" t="s">
        <v>149</v>
      </c>
      <c r="G86" s="32">
        <v>60</v>
      </c>
      <c r="H86" s="13"/>
      <c r="I86" s="12"/>
    </row>
    <row r="87" spans="1:9" ht="13.5" thickBot="1" x14ac:dyDescent="0.25">
      <c r="A87" s="7"/>
      <c r="B87" s="16"/>
      <c r="C87" s="17"/>
      <c r="D87" s="18"/>
      <c r="E87" s="19"/>
      <c r="F87" s="20" t="s">
        <v>3</v>
      </c>
      <c r="G87" s="36">
        <f>SUM(G83:G86)</f>
        <v>60</v>
      </c>
      <c r="H87" s="21"/>
      <c r="I87" s="22"/>
    </row>
    <row r="88" spans="1:9" ht="13.5" thickBot="1" x14ac:dyDescent="0.25">
      <c r="A88" s="7"/>
      <c r="B88" s="92" t="s">
        <v>2</v>
      </c>
      <c r="C88" s="93"/>
      <c r="D88" s="93"/>
      <c r="E88" s="93"/>
      <c r="F88" s="94"/>
      <c r="G88" s="38">
        <f>+G87</f>
        <v>60</v>
      </c>
      <c r="H88" s="25"/>
      <c r="I88" s="26"/>
    </row>
    <row r="89" spans="1:9" ht="13.5" thickBot="1" x14ac:dyDescent="0.25">
      <c r="A89" s="7">
        <v>1</v>
      </c>
      <c r="B89" s="90" t="s">
        <v>294</v>
      </c>
      <c r="C89" s="91"/>
      <c r="D89" s="91"/>
      <c r="E89" s="91"/>
      <c r="F89" s="91"/>
      <c r="G89" s="91"/>
      <c r="H89" s="91"/>
      <c r="I89" s="91"/>
    </row>
    <row r="90" spans="1:9" ht="24.75" thickBot="1" x14ac:dyDescent="0.25">
      <c r="A90" s="7"/>
      <c r="B90" s="16">
        <v>5</v>
      </c>
      <c r="C90" s="77" t="s">
        <v>295</v>
      </c>
      <c r="D90" s="80" t="s">
        <v>127</v>
      </c>
      <c r="E90" s="83" t="s">
        <v>181</v>
      </c>
      <c r="F90" s="10" t="s">
        <v>6</v>
      </c>
      <c r="G90" s="32">
        <v>6.3</v>
      </c>
      <c r="H90" s="11" t="s">
        <v>296</v>
      </c>
      <c r="I90" s="44">
        <v>0</v>
      </c>
    </row>
    <row r="91" spans="1:9" ht="24.75" thickBot="1" x14ac:dyDescent="0.25">
      <c r="A91" s="7"/>
      <c r="B91" s="16"/>
      <c r="C91" s="78"/>
      <c r="D91" s="81"/>
      <c r="E91" s="84"/>
      <c r="F91" s="10" t="s">
        <v>5</v>
      </c>
      <c r="G91" s="32">
        <v>0</v>
      </c>
      <c r="H91" s="11" t="s">
        <v>297</v>
      </c>
      <c r="I91" s="45">
        <v>0</v>
      </c>
    </row>
    <row r="92" spans="1:9" ht="13.5" thickBot="1" x14ac:dyDescent="0.25">
      <c r="A92" s="7"/>
      <c r="B92" s="16"/>
      <c r="C92" s="78"/>
      <c r="D92" s="81"/>
      <c r="E92" s="84"/>
      <c r="F92" s="15" t="s">
        <v>4</v>
      </c>
      <c r="G92" s="32">
        <v>0</v>
      </c>
      <c r="H92" s="11"/>
      <c r="I92" s="46"/>
    </row>
    <row r="93" spans="1:9" ht="13.5" thickBot="1" x14ac:dyDescent="0.25">
      <c r="A93" s="7"/>
      <c r="B93" s="16"/>
      <c r="C93" s="79"/>
      <c r="D93" s="82"/>
      <c r="E93" s="85"/>
      <c r="F93" s="15" t="s">
        <v>149</v>
      </c>
      <c r="G93" s="32">
        <v>13.6</v>
      </c>
      <c r="H93" s="13"/>
      <c r="I93" s="12"/>
    </row>
    <row r="94" spans="1:9" ht="13.5" thickBot="1" x14ac:dyDescent="0.25">
      <c r="A94" s="7"/>
      <c r="B94" s="16"/>
      <c r="C94" s="17"/>
      <c r="D94" s="18"/>
      <c r="E94" s="19"/>
      <c r="F94" s="20" t="s">
        <v>3</v>
      </c>
      <c r="G94" s="36">
        <f>SUM(G90:G93)</f>
        <v>19.899999999999999</v>
      </c>
      <c r="H94" s="21"/>
      <c r="I94" s="22"/>
    </row>
    <row r="95" spans="1:9" ht="13.5" thickBot="1" x14ac:dyDescent="0.25">
      <c r="A95" s="7"/>
      <c r="B95" s="16">
        <v>6</v>
      </c>
      <c r="C95" s="77" t="s">
        <v>468</v>
      </c>
      <c r="D95" s="80" t="s">
        <v>145</v>
      </c>
      <c r="E95" s="83" t="s">
        <v>181</v>
      </c>
      <c r="F95" s="10" t="s">
        <v>6</v>
      </c>
      <c r="G95" s="32">
        <v>0</v>
      </c>
      <c r="H95" s="13" t="s">
        <v>164</v>
      </c>
      <c r="I95" s="44">
        <v>20</v>
      </c>
    </row>
    <row r="96" spans="1:9" ht="13.5" thickBot="1" x14ac:dyDescent="0.25">
      <c r="A96" s="7"/>
      <c r="B96" s="16"/>
      <c r="C96" s="78"/>
      <c r="D96" s="81"/>
      <c r="E96" s="84"/>
      <c r="F96" s="10" t="s">
        <v>5</v>
      </c>
      <c r="G96" s="32">
        <v>0</v>
      </c>
      <c r="H96" s="50"/>
      <c r="I96" s="45"/>
    </row>
    <row r="97" spans="1:9" ht="13.5" thickBot="1" x14ac:dyDescent="0.25">
      <c r="A97" s="7"/>
      <c r="B97" s="16"/>
      <c r="C97" s="78"/>
      <c r="D97" s="81"/>
      <c r="E97" s="84"/>
      <c r="F97" s="15" t="s">
        <v>4</v>
      </c>
      <c r="G97" s="32">
        <v>0</v>
      </c>
      <c r="H97" s="11"/>
      <c r="I97" s="46"/>
    </row>
    <row r="98" spans="1:9" ht="13.5" thickBot="1" x14ac:dyDescent="0.25">
      <c r="A98" s="7"/>
      <c r="B98" s="16"/>
      <c r="C98" s="79"/>
      <c r="D98" s="82"/>
      <c r="E98" s="85"/>
      <c r="F98" s="15" t="s">
        <v>149</v>
      </c>
      <c r="G98" s="32">
        <v>86.1</v>
      </c>
      <c r="H98" s="13"/>
      <c r="I98" s="12"/>
    </row>
    <row r="99" spans="1:9" ht="13.5" thickBot="1" x14ac:dyDescent="0.25">
      <c r="A99" s="7"/>
      <c r="B99" s="16"/>
      <c r="C99" s="17"/>
      <c r="D99" s="18"/>
      <c r="E99" s="19"/>
      <c r="F99" s="20" t="s">
        <v>3</v>
      </c>
      <c r="G99" s="36">
        <f>SUM(G95:G98)</f>
        <v>86.1</v>
      </c>
      <c r="H99" s="21"/>
      <c r="I99" s="22"/>
    </row>
    <row r="100" spans="1:9" ht="13.5" thickBot="1" x14ac:dyDescent="0.25">
      <c r="A100" s="7"/>
      <c r="B100" s="16">
        <v>7</v>
      </c>
      <c r="C100" s="77" t="s">
        <v>477</v>
      </c>
      <c r="D100" s="80" t="s">
        <v>145</v>
      </c>
      <c r="E100" s="83" t="s">
        <v>181</v>
      </c>
      <c r="F100" s="10" t="s">
        <v>6</v>
      </c>
      <c r="G100" s="32">
        <v>0</v>
      </c>
      <c r="H100" s="13" t="s">
        <v>478</v>
      </c>
      <c r="I100" s="44">
        <v>24</v>
      </c>
    </row>
    <row r="101" spans="1:9" ht="13.5" thickBot="1" x14ac:dyDescent="0.25">
      <c r="A101" s="7"/>
      <c r="B101" s="16"/>
      <c r="C101" s="78"/>
      <c r="D101" s="81"/>
      <c r="E101" s="84"/>
      <c r="F101" s="10" t="s">
        <v>5</v>
      </c>
      <c r="G101" s="32">
        <v>0</v>
      </c>
      <c r="H101" s="50"/>
      <c r="I101" s="45"/>
    </row>
    <row r="102" spans="1:9" ht="13.5" thickBot="1" x14ac:dyDescent="0.25">
      <c r="A102" s="7"/>
      <c r="B102" s="16"/>
      <c r="C102" s="78"/>
      <c r="D102" s="81"/>
      <c r="E102" s="84"/>
      <c r="F102" s="15" t="s">
        <v>4</v>
      </c>
      <c r="G102" s="32">
        <v>0</v>
      </c>
      <c r="H102" s="11"/>
      <c r="I102" s="46"/>
    </row>
    <row r="103" spans="1:9" ht="13.5" thickBot="1" x14ac:dyDescent="0.25">
      <c r="A103" s="7"/>
      <c r="B103" s="16"/>
      <c r="C103" s="79"/>
      <c r="D103" s="82"/>
      <c r="E103" s="85"/>
      <c r="F103" s="15" t="s">
        <v>149</v>
      </c>
      <c r="G103" s="32">
        <v>0</v>
      </c>
      <c r="H103" s="13"/>
      <c r="I103" s="12"/>
    </row>
    <row r="104" spans="1:9" ht="13.5" thickBot="1" x14ac:dyDescent="0.25">
      <c r="A104" s="7"/>
      <c r="B104" s="16"/>
      <c r="C104" s="17"/>
      <c r="D104" s="18"/>
      <c r="E104" s="19"/>
      <c r="F104" s="20" t="s">
        <v>3</v>
      </c>
      <c r="G104" s="36">
        <f>SUM(G100:G103)</f>
        <v>0</v>
      </c>
      <c r="H104" s="21"/>
      <c r="I104" s="22"/>
    </row>
    <row r="105" spans="1:9" ht="13.5" thickBot="1" x14ac:dyDescent="0.25">
      <c r="A105" s="7"/>
      <c r="B105" s="92" t="s">
        <v>2</v>
      </c>
      <c r="C105" s="93"/>
      <c r="D105" s="93"/>
      <c r="E105" s="93"/>
      <c r="F105" s="94"/>
      <c r="G105" s="38">
        <f>G94+G99+G104</f>
        <v>106</v>
      </c>
      <c r="H105" s="25"/>
      <c r="I105" s="26"/>
    </row>
    <row r="106" spans="1:9" ht="13.5" thickBot="1" x14ac:dyDescent="0.25">
      <c r="A106" s="7">
        <v>2</v>
      </c>
      <c r="B106" s="90" t="s">
        <v>298</v>
      </c>
      <c r="C106" s="91"/>
      <c r="D106" s="91"/>
      <c r="E106" s="91"/>
      <c r="F106" s="91"/>
      <c r="G106" s="91"/>
      <c r="H106" s="91"/>
      <c r="I106" s="91"/>
    </row>
    <row r="107" spans="1:9" ht="36.75" thickBot="1" x14ac:dyDescent="0.25">
      <c r="A107" s="7"/>
      <c r="B107" s="16">
        <v>1</v>
      </c>
      <c r="C107" s="77" t="s">
        <v>299</v>
      </c>
      <c r="D107" s="80" t="s">
        <v>127</v>
      </c>
      <c r="E107" s="83" t="s">
        <v>229</v>
      </c>
      <c r="F107" s="10" t="s">
        <v>6</v>
      </c>
      <c r="G107" s="32">
        <v>963</v>
      </c>
      <c r="H107" s="11" t="s">
        <v>300</v>
      </c>
      <c r="I107" s="44">
        <v>10</v>
      </c>
    </row>
    <row r="108" spans="1:9" ht="13.5" thickBot="1" x14ac:dyDescent="0.25">
      <c r="A108" s="7"/>
      <c r="B108" s="16"/>
      <c r="C108" s="78"/>
      <c r="D108" s="81"/>
      <c r="E108" s="84"/>
      <c r="F108" s="10" t="s">
        <v>5</v>
      </c>
      <c r="G108" s="32">
        <v>0</v>
      </c>
      <c r="H108" s="13"/>
      <c r="I108" s="12"/>
    </row>
    <row r="109" spans="1:9" ht="13.5" thickBot="1" x14ac:dyDescent="0.25">
      <c r="A109" s="7"/>
      <c r="B109" s="16"/>
      <c r="C109" s="78"/>
      <c r="D109" s="81"/>
      <c r="E109" s="84"/>
      <c r="F109" s="15" t="s">
        <v>4</v>
      </c>
      <c r="G109" s="32">
        <v>0</v>
      </c>
      <c r="H109" s="13"/>
      <c r="I109" s="12"/>
    </row>
    <row r="110" spans="1:9" ht="13.5" thickBot="1" x14ac:dyDescent="0.25">
      <c r="A110" s="7"/>
      <c r="B110" s="16"/>
      <c r="C110" s="79"/>
      <c r="D110" s="82"/>
      <c r="E110" s="85"/>
      <c r="F110" s="15" t="s">
        <v>149</v>
      </c>
      <c r="G110" s="32">
        <v>88</v>
      </c>
      <c r="H110" s="13"/>
      <c r="I110" s="12"/>
    </row>
    <row r="111" spans="1:9" ht="13.5" thickBot="1" x14ac:dyDescent="0.25">
      <c r="A111" s="7"/>
      <c r="B111" s="16"/>
      <c r="C111" s="17"/>
      <c r="D111" s="18"/>
      <c r="E111" s="19"/>
      <c r="F111" s="20" t="s">
        <v>3</v>
      </c>
      <c r="G111" s="36">
        <f>SUM(G107:G110)</f>
        <v>1051</v>
      </c>
      <c r="H111" s="21"/>
      <c r="I111" s="22"/>
    </row>
    <row r="112" spans="1:9" ht="24.75" thickBot="1" x14ac:dyDescent="0.25">
      <c r="A112" s="7"/>
      <c r="B112" s="16">
        <v>2</v>
      </c>
      <c r="C112" s="77" t="s">
        <v>301</v>
      </c>
      <c r="D112" s="80" t="s">
        <v>127</v>
      </c>
      <c r="E112" s="83" t="s">
        <v>229</v>
      </c>
      <c r="F112" s="10" t="s">
        <v>6</v>
      </c>
      <c r="G112" s="32">
        <v>0</v>
      </c>
      <c r="H112" s="11" t="s">
        <v>302</v>
      </c>
      <c r="I112" s="44">
        <v>31</v>
      </c>
    </row>
    <row r="113" spans="1:9" ht="13.5" thickBot="1" x14ac:dyDescent="0.25">
      <c r="A113" s="7"/>
      <c r="B113" s="16"/>
      <c r="C113" s="78"/>
      <c r="D113" s="81"/>
      <c r="E113" s="84"/>
      <c r="F113" s="10" t="s">
        <v>5</v>
      </c>
      <c r="G113" s="32">
        <v>0</v>
      </c>
      <c r="H113" s="11" t="s">
        <v>303</v>
      </c>
      <c r="I113" s="45">
        <v>8</v>
      </c>
    </row>
    <row r="114" spans="1:9" ht="13.5" thickBot="1" x14ac:dyDescent="0.25">
      <c r="A114" s="7"/>
      <c r="B114" s="16"/>
      <c r="C114" s="79"/>
      <c r="D114" s="82"/>
      <c r="E114" s="85"/>
      <c r="F114" s="15" t="s">
        <v>149</v>
      </c>
      <c r="G114" s="32">
        <v>43</v>
      </c>
      <c r="H114" s="13"/>
      <c r="I114" s="12"/>
    </row>
    <row r="115" spans="1:9" ht="13.5" thickBot="1" x14ac:dyDescent="0.25">
      <c r="A115" s="7"/>
      <c r="B115" s="16"/>
      <c r="C115" s="17"/>
      <c r="D115" s="18"/>
      <c r="E115" s="19"/>
      <c r="F115" s="20" t="s">
        <v>3</v>
      </c>
      <c r="G115" s="36">
        <f>SUM(G112:G114)</f>
        <v>43</v>
      </c>
      <c r="H115" s="21"/>
      <c r="I115" s="22"/>
    </row>
    <row r="116" spans="1:9" ht="13.5" thickBot="1" x14ac:dyDescent="0.25">
      <c r="A116" s="7"/>
      <c r="B116" s="92" t="s">
        <v>2</v>
      </c>
      <c r="C116" s="93"/>
      <c r="D116" s="93"/>
      <c r="E116" s="93"/>
      <c r="F116" s="94"/>
      <c r="G116" s="38">
        <f>+G111+G115</f>
        <v>1094</v>
      </c>
      <c r="H116" s="25"/>
      <c r="I116" s="26"/>
    </row>
    <row r="117" spans="1:9" ht="13.5" thickBot="1" x14ac:dyDescent="0.25">
      <c r="A117" s="7">
        <v>3</v>
      </c>
      <c r="B117" s="90" t="s">
        <v>469</v>
      </c>
      <c r="C117" s="91"/>
      <c r="D117" s="91"/>
      <c r="E117" s="91"/>
      <c r="F117" s="91"/>
      <c r="G117" s="91"/>
      <c r="H117" s="91"/>
      <c r="I117" s="91"/>
    </row>
    <row r="118" spans="1:9" ht="24.75" thickBot="1" x14ac:dyDescent="0.25">
      <c r="A118" s="7"/>
      <c r="B118" s="16">
        <v>2</v>
      </c>
      <c r="C118" s="77" t="s">
        <v>470</v>
      </c>
      <c r="D118" s="80" t="s">
        <v>127</v>
      </c>
      <c r="E118" s="83" t="s">
        <v>229</v>
      </c>
      <c r="F118" s="10" t="s">
        <v>6</v>
      </c>
      <c r="G118" s="32">
        <v>113.8</v>
      </c>
      <c r="H118" s="13" t="s">
        <v>479</v>
      </c>
      <c r="I118" s="44">
        <v>17.7</v>
      </c>
    </row>
    <row r="119" spans="1:9" ht="13.5" thickBot="1" x14ac:dyDescent="0.25">
      <c r="A119" s="7"/>
      <c r="B119" s="16"/>
      <c r="C119" s="78"/>
      <c r="D119" s="81"/>
      <c r="E119" s="84"/>
      <c r="F119" s="10" t="s">
        <v>5</v>
      </c>
      <c r="G119" s="32">
        <v>0</v>
      </c>
      <c r="H119" s="13"/>
      <c r="I119" s="12"/>
    </row>
    <row r="120" spans="1:9" ht="13.5" thickBot="1" x14ac:dyDescent="0.25">
      <c r="A120" s="7"/>
      <c r="B120" s="16"/>
      <c r="C120" s="78"/>
      <c r="D120" s="81"/>
      <c r="E120" s="84"/>
      <c r="F120" s="15" t="s">
        <v>4</v>
      </c>
      <c r="G120" s="32">
        <v>0</v>
      </c>
      <c r="H120" s="13"/>
      <c r="I120" s="12"/>
    </row>
    <row r="121" spans="1:9" ht="13.5" thickBot="1" x14ac:dyDescent="0.25">
      <c r="A121" s="7"/>
      <c r="B121" s="16"/>
      <c r="C121" s="79"/>
      <c r="D121" s="82"/>
      <c r="E121" s="85"/>
      <c r="F121" s="15" t="s">
        <v>149</v>
      </c>
      <c r="G121" s="32">
        <v>50</v>
      </c>
      <c r="H121" s="13"/>
      <c r="I121" s="12"/>
    </row>
    <row r="122" spans="1:9" ht="13.5" thickBot="1" x14ac:dyDescent="0.25">
      <c r="A122" s="7"/>
      <c r="B122" s="16"/>
      <c r="C122" s="17"/>
      <c r="D122" s="18"/>
      <c r="E122" s="19"/>
      <c r="F122" s="20" t="s">
        <v>3</v>
      </c>
      <c r="G122" s="36">
        <f>SUM(G118:G121)</f>
        <v>163.80000000000001</v>
      </c>
      <c r="H122" s="21"/>
      <c r="I122" s="22"/>
    </row>
    <row r="123" spans="1:9" ht="13.5" thickBot="1" x14ac:dyDescent="0.25">
      <c r="A123" s="7"/>
      <c r="B123" s="92" t="s">
        <v>2</v>
      </c>
      <c r="C123" s="93"/>
      <c r="D123" s="93"/>
      <c r="E123" s="93"/>
      <c r="F123" s="94"/>
      <c r="G123" s="38">
        <f>+G122</f>
        <v>163.80000000000001</v>
      </c>
      <c r="H123" s="25"/>
      <c r="I123" s="26"/>
    </row>
    <row r="124" spans="1:9" ht="13.5" thickBot="1" x14ac:dyDescent="0.25">
      <c r="A124" s="7">
        <v>1</v>
      </c>
      <c r="B124" s="90" t="s">
        <v>304</v>
      </c>
      <c r="C124" s="91"/>
      <c r="D124" s="91"/>
      <c r="E124" s="91"/>
      <c r="F124" s="91"/>
      <c r="G124" s="91"/>
      <c r="H124" s="91"/>
      <c r="I124" s="91"/>
    </row>
    <row r="125" spans="1:9" ht="24.75" thickBot="1" x14ac:dyDescent="0.25">
      <c r="A125" s="7"/>
      <c r="B125" s="16">
        <v>1</v>
      </c>
      <c r="C125" s="77" t="s">
        <v>305</v>
      </c>
      <c r="D125" s="80" t="s">
        <v>127</v>
      </c>
      <c r="E125" s="83" t="s">
        <v>129</v>
      </c>
      <c r="F125" s="10" t="s">
        <v>6</v>
      </c>
      <c r="G125" s="32">
        <v>26.9</v>
      </c>
      <c r="H125" s="11" t="s">
        <v>306</v>
      </c>
      <c r="I125" s="44">
        <v>1</v>
      </c>
    </row>
    <row r="126" spans="1:9" ht="13.5" thickBot="1" x14ac:dyDescent="0.25">
      <c r="A126" s="7"/>
      <c r="B126" s="16"/>
      <c r="C126" s="78"/>
      <c r="D126" s="81"/>
      <c r="E126" s="84"/>
      <c r="F126" s="10" t="s">
        <v>5</v>
      </c>
      <c r="G126" s="32">
        <v>0</v>
      </c>
      <c r="H126" s="13"/>
      <c r="I126" s="12"/>
    </row>
    <row r="127" spans="1:9" ht="13.5" thickBot="1" x14ac:dyDescent="0.25">
      <c r="A127" s="7"/>
      <c r="B127" s="16"/>
      <c r="C127" s="79"/>
      <c r="D127" s="82"/>
      <c r="E127" s="85"/>
      <c r="F127" s="15" t="s">
        <v>4</v>
      </c>
      <c r="G127" s="32">
        <v>0</v>
      </c>
      <c r="H127" s="13"/>
      <c r="I127" s="12"/>
    </row>
    <row r="128" spans="1:9" ht="13.5" thickBot="1" x14ac:dyDescent="0.25">
      <c r="A128" s="7"/>
      <c r="B128" s="16"/>
      <c r="C128" s="17"/>
      <c r="D128" s="18"/>
      <c r="E128" s="19"/>
      <c r="F128" s="20" t="s">
        <v>3</v>
      </c>
      <c r="G128" s="36">
        <f>SUM(G125:G127)</f>
        <v>26.9</v>
      </c>
      <c r="H128" s="21"/>
      <c r="I128" s="22"/>
    </row>
    <row r="129" spans="1:9" ht="24.75" thickBot="1" x14ac:dyDescent="0.25">
      <c r="A129" s="7"/>
      <c r="B129" s="16">
        <v>1</v>
      </c>
      <c r="C129" s="77" t="s">
        <v>307</v>
      </c>
      <c r="D129" s="80" t="s">
        <v>127</v>
      </c>
      <c r="E129" s="83" t="s">
        <v>229</v>
      </c>
      <c r="F129" s="10" t="s">
        <v>6</v>
      </c>
      <c r="G129" s="32">
        <v>0</v>
      </c>
      <c r="H129" s="11" t="s">
        <v>480</v>
      </c>
      <c r="I129" s="44">
        <v>0</v>
      </c>
    </row>
    <row r="130" spans="1:9" ht="13.5" thickBot="1" x14ac:dyDescent="0.25">
      <c r="A130" s="7"/>
      <c r="B130" s="16"/>
      <c r="C130" s="78"/>
      <c r="D130" s="81"/>
      <c r="E130" s="84"/>
      <c r="F130" s="10" t="s">
        <v>5</v>
      </c>
      <c r="G130" s="32">
        <v>0</v>
      </c>
      <c r="H130" s="13"/>
      <c r="I130" s="12"/>
    </row>
    <row r="131" spans="1:9" ht="13.5" thickBot="1" x14ac:dyDescent="0.25">
      <c r="A131" s="7"/>
      <c r="B131" s="16"/>
      <c r="C131" s="78"/>
      <c r="D131" s="81"/>
      <c r="E131" s="84"/>
      <c r="F131" s="15" t="s">
        <v>4</v>
      </c>
      <c r="G131" s="32">
        <v>0</v>
      </c>
      <c r="H131" s="13"/>
      <c r="I131" s="12"/>
    </row>
    <row r="132" spans="1:9" ht="13.5" thickBot="1" x14ac:dyDescent="0.25">
      <c r="A132" s="7"/>
      <c r="B132" s="16"/>
      <c r="C132" s="79"/>
      <c r="D132" s="82"/>
      <c r="E132" s="85"/>
      <c r="F132" s="15" t="s">
        <v>149</v>
      </c>
      <c r="G132" s="32">
        <v>0</v>
      </c>
      <c r="H132" s="13"/>
      <c r="I132" s="12"/>
    </row>
    <row r="133" spans="1:9" ht="13.5" thickBot="1" x14ac:dyDescent="0.25">
      <c r="A133" s="7"/>
      <c r="B133" s="16"/>
      <c r="C133" s="17"/>
      <c r="D133" s="18"/>
      <c r="E133" s="19"/>
      <c r="F133" s="20" t="s">
        <v>3</v>
      </c>
      <c r="G133" s="36">
        <f>SUM(G129:G132)</f>
        <v>0</v>
      </c>
      <c r="H133" s="21"/>
      <c r="I133" s="22"/>
    </row>
    <row r="134" spans="1:9" ht="13.5" thickBot="1" x14ac:dyDescent="0.25">
      <c r="A134" s="7"/>
      <c r="B134" s="92" t="s">
        <v>2</v>
      </c>
      <c r="C134" s="93"/>
      <c r="D134" s="93"/>
      <c r="E134" s="93"/>
      <c r="F134" s="94"/>
      <c r="G134" s="38">
        <f>+G128+G133</f>
        <v>26.9</v>
      </c>
      <c r="H134" s="25"/>
      <c r="I134" s="26"/>
    </row>
    <row r="135" spans="1:9" ht="13.5" thickBot="1" x14ac:dyDescent="0.25">
      <c r="A135" s="7">
        <v>2</v>
      </c>
      <c r="B135" s="90" t="s">
        <v>308</v>
      </c>
      <c r="C135" s="91"/>
      <c r="D135" s="91"/>
      <c r="E135" s="91"/>
      <c r="F135" s="91"/>
      <c r="G135" s="91"/>
      <c r="H135" s="91"/>
      <c r="I135" s="91"/>
    </row>
    <row r="136" spans="1:9" ht="24.75" thickBot="1" x14ac:dyDescent="0.25">
      <c r="A136" s="7"/>
      <c r="B136" s="16">
        <v>1</v>
      </c>
      <c r="C136" s="77" t="s">
        <v>309</v>
      </c>
      <c r="D136" s="80" t="s">
        <v>127</v>
      </c>
      <c r="E136" s="83" t="s">
        <v>229</v>
      </c>
      <c r="F136" s="10" t="s">
        <v>6</v>
      </c>
      <c r="G136" s="32">
        <v>20</v>
      </c>
      <c r="H136" s="11" t="s">
        <v>310</v>
      </c>
      <c r="I136" s="44">
        <v>27</v>
      </c>
    </row>
    <row r="137" spans="1:9" ht="13.5" thickBot="1" x14ac:dyDescent="0.25">
      <c r="A137" s="7"/>
      <c r="B137" s="16"/>
      <c r="C137" s="78"/>
      <c r="D137" s="81"/>
      <c r="E137" s="84"/>
      <c r="F137" s="10" t="s">
        <v>5</v>
      </c>
      <c r="G137" s="32">
        <v>0</v>
      </c>
      <c r="H137" s="11" t="s">
        <v>311</v>
      </c>
      <c r="I137" s="45">
        <v>10</v>
      </c>
    </row>
    <row r="138" spans="1:9" ht="24.75" thickBot="1" x14ac:dyDescent="0.25">
      <c r="A138" s="7"/>
      <c r="B138" s="16"/>
      <c r="C138" s="79"/>
      <c r="D138" s="82"/>
      <c r="E138" s="85"/>
      <c r="F138" s="15" t="s">
        <v>4</v>
      </c>
      <c r="G138" s="32">
        <v>0</v>
      </c>
      <c r="H138" s="11" t="s">
        <v>481</v>
      </c>
      <c r="I138" s="45">
        <v>1</v>
      </c>
    </row>
    <row r="139" spans="1:9" ht="13.5" thickBot="1" x14ac:dyDescent="0.25">
      <c r="A139" s="7"/>
      <c r="B139" s="16"/>
      <c r="C139" s="17"/>
      <c r="D139" s="18"/>
      <c r="E139" s="19"/>
      <c r="F139" s="20" t="s">
        <v>3</v>
      </c>
      <c r="G139" s="36">
        <f>SUM(G136:G138)</f>
        <v>20</v>
      </c>
      <c r="H139" s="21"/>
      <c r="I139" s="22"/>
    </row>
    <row r="140" spans="1:9" ht="13.5" thickBot="1" x14ac:dyDescent="0.25">
      <c r="A140" s="7"/>
      <c r="B140" s="92" t="s">
        <v>2</v>
      </c>
      <c r="C140" s="93"/>
      <c r="D140" s="93"/>
      <c r="E140" s="93"/>
      <c r="F140" s="94"/>
      <c r="G140" s="38">
        <f>+G139</f>
        <v>20</v>
      </c>
      <c r="H140" s="25"/>
      <c r="I140" s="26"/>
    </row>
    <row r="141" spans="1:9" ht="13.5" thickBot="1" x14ac:dyDescent="0.25">
      <c r="A141" s="107" t="s">
        <v>1</v>
      </c>
      <c r="B141" s="108"/>
      <c r="C141" s="108"/>
      <c r="D141" s="108"/>
      <c r="E141" s="108"/>
      <c r="F141" s="109"/>
      <c r="G141" s="39">
        <f>+G140+G134+G116+G105+G88+G81+G74+G64+G58+G52+G123</f>
        <v>5276.5000000000009</v>
      </c>
      <c r="H141" s="28"/>
      <c r="I141" s="28"/>
    </row>
    <row r="142" spans="1:9" x14ac:dyDescent="0.2">
      <c r="C142" s="41" t="s">
        <v>0</v>
      </c>
    </row>
    <row r="143" spans="1:9" x14ac:dyDescent="0.2">
      <c r="C143" s="41" t="s">
        <v>179</v>
      </c>
    </row>
  </sheetData>
  <mergeCells count="110">
    <mergeCell ref="B116:F116"/>
    <mergeCell ref="B124:I124"/>
    <mergeCell ref="C125:C127"/>
    <mergeCell ref="D125:D127"/>
    <mergeCell ref="E125:E127"/>
    <mergeCell ref="B140:F140"/>
    <mergeCell ref="A141:F141"/>
    <mergeCell ref="B134:F134"/>
    <mergeCell ref="B135:I135"/>
    <mergeCell ref="C136:C138"/>
    <mergeCell ref="D136:D138"/>
    <mergeCell ref="E136:E138"/>
    <mergeCell ref="C129:C132"/>
    <mergeCell ref="D129:D132"/>
    <mergeCell ref="E129:E132"/>
    <mergeCell ref="B117:I117"/>
    <mergeCell ref="C118:C121"/>
    <mergeCell ref="D118:D121"/>
    <mergeCell ref="E118:E121"/>
    <mergeCell ref="B123:F123"/>
    <mergeCell ref="B88:F88"/>
    <mergeCell ref="B89:I89"/>
    <mergeCell ref="C95:C98"/>
    <mergeCell ref="D95:D98"/>
    <mergeCell ref="E95:E98"/>
    <mergeCell ref="C107:C110"/>
    <mergeCell ref="D107:D110"/>
    <mergeCell ref="E107:E110"/>
    <mergeCell ref="C112:C114"/>
    <mergeCell ref="D112:D114"/>
    <mergeCell ref="E112:E114"/>
    <mergeCell ref="C90:C93"/>
    <mergeCell ref="D90:D93"/>
    <mergeCell ref="E90:E93"/>
    <mergeCell ref="B105:F105"/>
    <mergeCell ref="B106:I106"/>
    <mergeCell ref="C100:C103"/>
    <mergeCell ref="D100:D103"/>
    <mergeCell ref="E100:E103"/>
    <mergeCell ref="B81:F81"/>
    <mergeCell ref="B82:I82"/>
    <mergeCell ref="C83:C86"/>
    <mergeCell ref="D83:D86"/>
    <mergeCell ref="E83:E86"/>
    <mergeCell ref="B74:F74"/>
    <mergeCell ref="B75:I75"/>
    <mergeCell ref="C76:C79"/>
    <mergeCell ref="D76:D79"/>
    <mergeCell ref="E76:E79"/>
    <mergeCell ref="C60:C62"/>
    <mergeCell ref="D60:D62"/>
    <mergeCell ref="E60:E62"/>
    <mergeCell ref="B58:F58"/>
    <mergeCell ref="B59:I59"/>
    <mergeCell ref="C66:C68"/>
    <mergeCell ref="D66:D68"/>
    <mergeCell ref="E66:E68"/>
    <mergeCell ref="C70:C72"/>
    <mergeCell ref="D70:D72"/>
    <mergeCell ref="E70:E72"/>
    <mergeCell ref="B64:F64"/>
    <mergeCell ref="B65:I65"/>
    <mergeCell ref="B52:F52"/>
    <mergeCell ref="B53:I53"/>
    <mergeCell ref="C54:C56"/>
    <mergeCell ref="D54:D56"/>
    <mergeCell ref="E54:E56"/>
    <mergeCell ref="C28:C30"/>
    <mergeCell ref="D28:D30"/>
    <mergeCell ref="E28:E30"/>
    <mergeCell ref="C32:C34"/>
    <mergeCell ref="D32:D34"/>
    <mergeCell ref="E32:E34"/>
    <mergeCell ref="C36:C38"/>
    <mergeCell ref="D36:D38"/>
    <mergeCell ref="E36:E38"/>
    <mergeCell ref="C40:C42"/>
    <mergeCell ref="D40:D42"/>
    <mergeCell ref="E40:E42"/>
    <mergeCell ref="C44:C46"/>
    <mergeCell ref="D44:D46"/>
    <mergeCell ref="E44:E46"/>
    <mergeCell ref="C48:C50"/>
    <mergeCell ref="D48:D50"/>
    <mergeCell ref="E48:E50"/>
    <mergeCell ref="A6:I6"/>
    <mergeCell ref="E20:E22"/>
    <mergeCell ref="C24:C26"/>
    <mergeCell ref="D24:D26"/>
    <mergeCell ref="E24:E26"/>
    <mergeCell ref="A13:I13"/>
    <mergeCell ref="A14:I14"/>
    <mergeCell ref="B15:I15"/>
    <mergeCell ref="C16:C18"/>
    <mergeCell ref="D16:D18"/>
    <mergeCell ref="E16:E18"/>
    <mergeCell ref="C20:C22"/>
    <mergeCell ref="D20:D22"/>
    <mergeCell ref="A7:I7"/>
    <mergeCell ref="A8:I8"/>
    <mergeCell ref="H9:I9"/>
    <mergeCell ref="A10:A12"/>
    <mergeCell ref="B10:B12"/>
    <mergeCell ref="C10:C12"/>
    <mergeCell ref="D10:D12"/>
    <mergeCell ref="E10:E12"/>
    <mergeCell ref="F10:F12"/>
    <mergeCell ref="G10:G12"/>
    <mergeCell ref="H10:I10"/>
    <mergeCell ref="H11:H12"/>
  </mergeCells>
  <pageMargins left="0.25" right="0.25" top="0.75" bottom="0.75" header="0.3" footer="0.3"/>
  <pageSetup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5758-97AC-4A25-ABB1-ED6F36D9CC67}">
  <sheetPr>
    <pageSetUpPr fitToPage="1"/>
  </sheetPr>
  <dimension ref="A1:I63"/>
  <sheetViews>
    <sheetView topLeftCell="D1" workbookViewId="0">
      <selection activeCell="C24" sqref="C24:C26"/>
    </sheetView>
  </sheetViews>
  <sheetFormatPr defaultRowHeight="12.75" x14ac:dyDescent="0.2"/>
  <cols>
    <col min="1" max="1" width="4.140625" style="29" customWidth="1"/>
    <col min="2" max="2" width="4" style="29" customWidth="1"/>
    <col min="3" max="3" width="38.140625" customWidth="1"/>
    <col min="5" max="5" width="16.7109375" customWidth="1"/>
    <col min="7" max="7" width="9.140625" style="40"/>
    <col min="8" max="8" width="31.14062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116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8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customHeight="1" thickBot="1" x14ac:dyDescent="0.25">
      <c r="A13" s="86" t="s">
        <v>185</v>
      </c>
      <c r="B13" s="87"/>
      <c r="C13" s="87"/>
      <c r="D13" s="87"/>
      <c r="E13" s="87"/>
      <c r="F13" s="87"/>
      <c r="G13" s="87"/>
      <c r="H13" s="87"/>
      <c r="I13" s="117"/>
    </row>
    <row r="14" spans="1:9" ht="13.5" thickBot="1" x14ac:dyDescent="0.25">
      <c r="A14" s="88" t="s">
        <v>315</v>
      </c>
      <c r="B14" s="89"/>
      <c r="C14" s="89"/>
      <c r="D14" s="89"/>
      <c r="E14" s="89"/>
      <c r="F14" s="89"/>
      <c r="G14" s="89"/>
      <c r="H14" s="89"/>
      <c r="I14" s="118"/>
    </row>
    <row r="15" spans="1:9" ht="13.5" thickBot="1" x14ac:dyDescent="0.25">
      <c r="A15" s="7">
        <v>1</v>
      </c>
      <c r="B15" s="90" t="s">
        <v>316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7"/>
      <c r="B16" s="16">
        <v>5</v>
      </c>
      <c r="C16" s="77" t="s">
        <v>317</v>
      </c>
      <c r="D16" s="80" t="s">
        <v>127</v>
      </c>
      <c r="E16" s="83" t="s">
        <v>140</v>
      </c>
      <c r="F16" s="10" t="s">
        <v>6</v>
      </c>
      <c r="G16" s="32">
        <v>0</v>
      </c>
      <c r="H16" s="11" t="s">
        <v>318</v>
      </c>
      <c r="I16" s="12">
        <v>2</v>
      </c>
    </row>
    <row r="17" spans="1:9" ht="15.75" thickBot="1" x14ac:dyDescent="0.25">
      <c r="A17" s="7"/>
      <c r="B17" s="16"/>
      <c r="C17" s="78"/>
      <c r="D17" s="81"/>
      <c r="E17" s="84"/>
      <c r="F17" s="10" t="s">
        <v>5</v>
      </c>
      <c r="G17" s="32">
        <v>0</v>
      </c>
      <c r="H17" s="27"/>
      <c r="I17" s="12"/>
    </row>
    <row r="18" spans="1:9" ht="13.5" thickBot="1" x14ac:dyDescent="0.25">
      <c r="A18" s="7"/>
      <c r="B18" s="16"/>
      <c r="C18" s="79"/>
      <c r="D18" s="82"/>
      <c r="E18" s="85"/>
      <c r="F18" s="15" t="s">
        <v>4</v>
      </c>
      <c r="G18" s="32">
        <v>0</v>
      </c>
      <c r="H18" s="11"/>
      <c r="I18" s="12"/>
    </row>
    <row r="19" spans="1:9" ht="13.5" thickBot="1" x14ac:dyDescent="0.25">
      <c r="A19" s="7"/>
      <c r="B19" s="16"/>
      <c r="C19" s="17"/>
      <c r="D19" s="18"/>
      <c r="E19" s="19"/>
      <c r="F19" s="20" t="s">
        <v>3</v>
      </c>
      <c r="G19" s="36">
        <f>SUM(G16:G18)</f>
        <v>0</v>
      </c>
      <c r="H19" s="21"/>
      <c r="I19" s="22"/>
    </row>
    <row r="20" spans="1:9" ht="13.5" thickBot="1" x14ac:dyDescent="0.25">
      <c r="A20" s="7"/>
      <c r="B20" s="16">
        <v>9</v>
      </c>
      <c r="C20" s="77" t="s">
        <v>319</v>
      </c>
      <c r="D20" s="80" t="s">
        <v>182</v>
      </c>
      <c r="E20" s="83" t="s">
        <v>334</v>
      </c>
      <c r="F20" s="10" t="s">
        <v>6</v>
      </c>
      <c r="G20" s="32">
        <v>0</v>
      </c>
      <c r="H20" s="11" t="s">
        <v>164</v>
      </c>
      <c r="I20" s="12">
        <v>70</v>
      </c>
    </row>
    <row r="21" spans="1:9" ht="13.5" thickBot="1" x14ac:dyDescent="0.25">
      <c r="A21" s="7"/>
      <c r="B21" s="16"/>
      <c r="C21" s="78"/>
      <c r="D21" s="81"/>
      <c r="E21" s="84"/>
      <c r="F21" s="15" t="s">
        <v>4</v>
      </c>
      <c r="G21" s="32">
        <v>265.3</v>
      </c>
      <c r="H21" s="13"/>
      <c r="I21" s="12"/>
    </row>
    <row r="22" spans="1:9" ht="13.5" thickBot="1" x14ac:dyDescent="0.25">
      <c r="A22" s="7"/>
      <c r="B22" s="16"/>
      <c r="C22" s="79"/>
      <c r="D22" s="82"/>
      <c r="E22" s="85"/>
      <c r="F22" s="15" t="s">
        <v>149</v>
      </c>
      <c r="G22" s="32">
        <v>1416.6</v>
      </c>
      <c r="H22" s="11"/>
      <c r="I22" s="12"/>
    </row>
    <row r="23" spans="1:9" ht="13.5" thickBot="1" x14ac:dyDescent="0.25">
      <c r="A23" s="7"/>
      <c r="B23" s="16"/>
      <c r="C23" s="17"/>
      <c r="D23" s="18"/>
      <c r="E23" s="19"/>
      <c r="F23" s="20" t="s">
        <v>3</v>
      </c>
      <c r="G23" s="36">
        <f>SUM(G20:G22)</f>
        <v>1681.8999999999999</v>
      </c>
      <c r="H23" s="21"/>
      <c r="I23" s="22"/>
    </row>
    <row r="24" spans="1:9" ht="13.5" thickBot="1" x14ac:dyDescent="0.25">
      <c r="A24" s="7"/>
      <c r="B24" s="16">
        <v>11</v>
      </c>
      <c r="C24" s="77" t="s">
        <v>320</v>
      </c>
      <c r="D24" s="80" t="s">
        <v>145</v>
      </c>
      <c r="E24" s="83" t="s">
        <v>140</v>
      </c>
      <c r="F24" s="10" t="s">
        <v>6</v>
      </c>
      <c r="G24" s="32">
        <v>0</v>
      </c>
      <c r="H24" s="11" t="s">
        <v>164</v>
      </c>
      <c r="I24" s="12">
        <v>60</v>
      </c>
    </row>
    <row r="25" spans="1:9" ht="13.5" thickBot="1" x14ac:dyDescent="0.25">
      <c r="A25" s="7"/>
      <c r="B25" s="16"/>
      <c r="C25" s="78"/>
      <c r="D25" s="81"/>
      <c r="E25" s="84"/>
      <c r="F25" s="10" t="s">
        <v>5</v>
      </c>
      <c r="G25" s="32">
        <v>0</v>
      </c>
      <c r="H25" s="13"/>
      <c r="I25" s="12"/>
    </row>
    <row r="26" spans="1:9" ht="13.5" thickBot="1" x14ac:dyDescent="0.25">
      <c r="A26" s="7"/>
      <c r="B26" s="16"/>
      <c r="C26" s="79"/>
      <c r="D26" s="82"/>
      <c r="E26" s="85"/>
      <c r="F26" s="15" t="s">
        <v>149</v>
      </c>
      <c r="G26" s="32">
        <v>134.19999999999999</v>
      </c>
      <c r="H26" s="11"/>
      <c r="I26" s="12"/>
    </row>
    <row r="27" spans="1:9" ht="13.5" thickBot="1" x14ac:dyDescent="0.25">
      <c r="A27" s="7"/>
      <c r="B27" s="16"/>
      <c r="C27" s="17"/>
      <c r="D27" s="18"/>
      <c r="E27" s="19"/>
      <c r="F27" s="20" t="s">
        <v>3</v>
      </c>
      <c r="G27" s="36">
        <f>SUM(G24:G26)</f>
        <v>134.19999999999999</v>
      </c>
      <c r="H27" s="21"/>
      <c r="I27" s="22"/>
    </row>
    <row r="28" spans="1:9" ht="13.5" thickBot="1" x14ac:dyDescent="0.25">
      <c r="A28" s="7"/>
      <c r="B28" s="92" t="s">
        <v>2</v>
      </c>
      <c r="C28" s="93"/>
      <c r="D28" s="93"/>
      <c r="E28" s="93"/>
      <c r="F28" s="94"/>
      <c r="G28" s="38">
        <f>+G19+G23+G27</f>
        <v>1816.1</v>
      </c>
      <c r="H28" s="25"/>
      <c r="I28" s="26"/>
    </row>
    <row r="29" spans="1:9" ht="13.5" thickBot="1" x14ac:dyDescent="0.25">
      <c r="A29" s="7">
        <v>2</v>
      </c>
      <c r="B29" s="90" t="s">
        <v>321</v>
      </c>
      <c r="C29" s="91"/>
      <c r="D29" s="91"/>
      <c r="E29" s="91"/>
      <c r="F29" s="91"/>
      <c r="G29" s="91"/>
      <c r="H29" s="91"/>
      <c r="I29" s="91"/>
    </row>
    <row r="30" spans="1:9" ht="24.75" thickBot="1" x14ac:dyDescent="0.25">
      <c r="A30" s="7"/>
      <c r="B30" s="16">
        <v>1</v>
      </c>
      <c r="C30" s="77" t="s">
        <v>322</v>
      </c>
      <c r="D30" s="80" t="s">
        <v>127</v>
      </c>
      <c r="E30" s="83" t="s">
        <v>129</v>
      </c>
      <c r="F30" s="10" t="s">
        <v>6</v>
      </c>
      <c r="G30" s="32">
        <v>0</v>
      </c>
      <c r="H30" s="11" t="s">
        <v>323</v>
      </c>
      <c r="I30" s="12">
        <v>10</v>
      </c>
    </row>
    <row r="31" spans="1:9" ht="15.75" thickBot="1" x14ac:dyDescent="0.25">
      <c r="A31" s="7"/>
      <c r="B31" s="16"/>
      <c r="C31" s="78"/>
      <c r="D31" s="81"/>
      <c r="E31" s="84"/>
      <c r="F31" s="10" t="s">
        <v>5</v>
      </c>
      <c r="G31" s="32">
        <v>0</v>
      </c>
      <c r="H31" s="27"/>
      <c r="I31" s="12"/>
    </row>
    <row r="32" spans="1:9" ht="13.5" thickBot="1" x14ac:dyDescent="0.25">
      <c r="A32" s="7"/>
      <c r="B32" s="16"/>
      <c r="C32" s="79"/>
      <c r="D32" s="82"/>
      <c r="E32" s="85"/>
      <c r="F32" s="15" t="s">
        <v>4</v>
      </c>
      <c r="G32" s="32">
        <v>0</v>
      </c>
      <c r="H32" s="11"/>
      <c r="I32" s="12"/>
    </row>
    <row r="33" spans="1:9" ht="13.5" thickBot="1" x14ac:dyDescent="0.25">
      <c r="A33" s="7"/>
      <c r="B33" s="16"/>
      <c r="C33" s="17"/>
      <c r="D33" s="18"/>
      <c r="E33" s="19"/>
      <c r="F33" s="20" t="s">
        <v>3</v>
      </c>
      <c r="G33" s="36">
        <f>SUM(G30:G32)</f>
        <v>0</v>
      </c>
      <c r="H33" s="21"/>
      <c r="I33" s="22"/>
    </row>
    <row r="34" spans="1:9" ht="13.5" thickBot="1" x14ac:dyDescent="0.25">
      <c r="A34" s="7"/>
      <c r="B34" s="16">
        <v>11</v>
      </c>
      <c r="C34" s="77" t="s">
        <v>324</v>
      </c>
      <c r="D34" s="80" t="s">
        <v>127</v>
      </c>
      <c r="E34" s="83" t="s">
        <v>335</v>
      </c>
      <c r="F34" s="10" t="s">
        <v>6</v>
      </c>
      <c r="G34" s="32">
        <v>0</v>
      </c>
      <c r="H34" s="11" t="s">
        <v>325</v>
      </c>
      <c r="I34" s="12">
        <v>7</v>
      </c>
    </row>
    <row r="35" spans="1:9" ht="13.5" thickBot="1" x14ac:dyDescent="0.25">
      <c r="A35" s="7"/>
      <c r="B35" s="16"/>
      <c r="C35" s="78"/>
      <c r="D35" s="81"/>
      <c r="E35" s="84"/>
      <c r="F35" s="10" t="s">
        <v>5</v>
      </c>
      <c r="G35" s="32">
        <v>0</v>
      </c>
      <c r="H35" s="11"/>
      <c r="I35" s="12"/>
    </row>
    <row r="36" spans="1:9" ht="13.5" thickBot="1" x14ac:dyDescent="0.25">
      <c r="A36" s="7"/>
      <c r="B36" s="16"/>
      <c r="C36" s="79"/>
      <c r="D36" s="82"/>
      <c r="E36" s="85"/>
      <c r="F36" s="15" t="s">
        <v>149</v>
      </c>
      <c r="G36" s="32">
        <v>263.3</v>
      </c>
      <c r="H36" s="11"/>
      <c r="I36" s="12"/>
    </row>
    <row r="37" spans="1:9" ht="13.5" thickBot="1" x14ac:dyDescent="0.25">
      <c r="A37" s="7"/>
      <c r="B37" s="16"/>
      <c r="C37" s="17"/>
      <c r="D37" s="18"/>
      <c r="E37" s="19"/>
      <c r="F37" s="20" t="s">
        <v>3</v>
      </c>
      <c r="G37" s="36">
        <f>SUM(G34:G36)</f>
        <v>263.3</v>
      </c>
      <c r="H37" s="21"/>
      <c r="I37" s="22"/>
    </row>
    <row r="38" spans="1:9" ht="37.5" customHeight="1" thickBot="1" x14ac:dyDescent="0.25">
      <c r="A38" s="7"/>
      <c r="B38" s="16">
        <v>12</v>
      </c>
      <c r="C38" s="77" t="s">
        <v>326</v>
      </c>
      <c r="D38" s="80" t="s">
        <v>182</v>
      </c>
      <c r="E38" s="83" t="s">
        <v>336</v>
      </c>
      <c r="F38" s="10" t="s">
        <v>6</v>
      </c>
      <c r="G38" s="32">
        <v>22.8</v>
      </c>
      <c r="H38" s="11" t="s">
        <v>164</v>
      </c>
      <c r="I38" s="12">
        <v>10</v>
      </c>
    </row>
    <row r="39" spans="1:9" ht="15.75" thickBot="1" x14ac:dyDescent="0.25">
      <c r="A39" s="7"/>
      <c r="B39" s="16"/>
      <c r="C39" s="78"/>
      <c r="D39" s="81"/>
      <c r="E39" s="84"/>
      <c r="F39" s="10" t="s">
        <v>5</v>
      </c>
      <c r="G39" s="32">
        <v>0</v>
      </c>
      <c r="H39" s="27"/>
      <c r="I39" s="12"/>
    </row>
    <row r="40" spans="1:9" ht="13.5" thickBot="1" x14ac:dyDescent="0.25">
      <c r="A40" s="7"/>
      <c r="B40" s="16"/>
      <c r="C40" s="79"/>
      <c r="D40" s="82"/>
      <c r="E40" s="85"/>
      <c r="F40" s="15" t="s">
        <v>4</v>
      </c>
      <c r="G40" s="32">
        <v>0</v>
      </c>
      <c r="H40" s="11"/>
      <c r="I40" s="12"/>
    </row>
    <row r="41" spans="1:9" ht="21" customHeight="1" thickBot="1" x14ac:dyDescent="0.25">
      <c r="A41" s="7"/>
      <c r="B41" s="16"/>
      <c r="C41" s="17"/>
      <c r="D41" s="18"/>
      <c r="E41" s="19"/>
      <c r="F41" s="20" t="s">
        <v>3</v>
      </c>
      <c r="G41" s="36">
        <f>SUM(G38:G40)</f>
        <v>22.8</v>
      </c>
      <c r="H41" s="21"/>
      <c r="I41" s="22"/>
    </row>
    <row r="42" spans="1:9" ht="13.5" thickBot="1" x14ac:dyDescent="0.25">
      <c r="A42" s="7"/>
      <c r="B42" s="16">
        <v>13</v>
      </c>
      <c r="C42" s="77" t="s">
        <v>327</v>
      </c>
      <c r="D42" s="80" t="s">
        <v>127</v>
      </c>
      <c r="E42" s="83" t="s">
        <v>337</v>
      </c>
      <c r="F42" s="10" t="s">
        <v>6</v>
      </c>
      <c r="G42" s="32">
        <v>0</v>
      </c>
      <c r="H42" s="11" t="s">
        <v>328</v>
      </c>
      <c r="I42" s="12">
        <v>1</v>
      </c>
    </row>
    <row r="43" spans="1:9" ht="19.5" customHeight="1" thickBot="1" x14ac:dyDescent="0.25">
      <c r="A43" s="7"/>
      <c r="B43" s="16"/>
      <c r="C43" s="78"/>
      <c r="D43" s="81"/>
      <c r="E43" s="84"/>
      <c r="F43" s="10" t="s">
        <v>5</v>
      </c>
      <c r="G43" s="32">
        <v>0</v>
      </c>
      <c r="H43" s="13"/>
      <c r="I43" s="12"/>
    </row>
    <row r="44" spans="1:9" ht="13.5" thickBot="1" x14ac:dyDescent="0.25">
      <c r="A44" s="30"/>
      <c r="B44" s="23"/>
      <c r="C44" s="78"/>
      <c r="D44" s="81"/>
      <c r="E44" s="84"/>
      <c r="F44" s="15" t="s">
        <v>4</v>
      </c>
      <c r="G44" s="32">
        <v>0</v>
      </c>
      <c r="H44" s="13"/>
      <c r="I44" s="14"/>
    </row>
    <row r="45" spans="1:9" ht="13.5" thickBot="1" x14ac:dyDescent="0.25">
      <c r="A45" s="7"/>
      <c r="B45" s="16"/>
      <c r="C45" s="17"/>
      <c r="D45" s="18"/>
      <c r="E45" s="19"/>
      <c r="F45" s="20" t="s">
        <v>3</v>
      </c>
      <c r="G45" s="36">
        <f>SUM(G42:G44)</f>
        <v>0</v>
      </c>
      <c r="H45" s="21"/>
      <c r="I45" s="22"/>
    </row>
    <row r="46" spans="1:9" ht="13.5" thickBot="1" x14ac:dyDescent="0.25">
      <c r="A46" s="7"/>
      <c r="B46" s="92" t="s">
        <v>2</v>
      </c>
      <c r="C46" s="93"/>
      <c r="D46" s="93"/>
      <c r="E46" s="93"/>
      <c r="F46" s="94"/>
      <c r="G46" s="38">
        <f>+G33+G37+G41+G45</f>
        <v>286.10000000000002</v>
      </c>
      <c r="H46" s="25"/>
      <c r="I46" s="26"/>
    </row>
    <row r="47" spans="1:9" ht="13.5" thickBot="1" x14ac:dyDescent="0.25">
      <c r="A47" s="7">
        <v>3</v>
      </c>
      <c r="B47" s="90" t="s">
        <v>329</v>
      </c>
      <c r="C47" s="91"/>
      <c r="D47" s="91"/>
      <c r="E47" s="91"/>
      <c r="F47" s="91"/>
      <c r="G47" s="91"/>
      <c r="H47" s="91"/>
      <c r="I47" s="91"/>
    </row>
    <row r="48" spans="1:9" ht="24.75" thickBot="1" x14ac:dyDescent="0.25">
      <c r="A48" s="7"/>
      <c r="B48" s="16">
        <v>11</v>
      </c>
      <c r="C48" s="77" t="s">
        <v>338</v>
      </c>
      <c r="D48" s="80" t="s">
        <v>127</v>
      </c>
      <c r="E48" s="83" t="s">
        <v>340</v>
      </c>
      <c r="F48" s="10" t="s">
        <v>6</v>
      </c>
      <c r="G48" s="32">
        <v>140</v>
      </c>
      <c r="H48" s="11" t="s">
        <v>339</v>
      </c>
      <c r="I48" s="12">
        <v>185</v>
      </c>
    </row>
    <row r="49" spans="1:9" ht="13.5" thickBot="1" x14ac:dyDescent="0.25">
      <c r="A49" s="7"/>
      <c r="B49" s="16"/>
      <c r="C49" s="78"/>
      <c r="D49" s="81"/>
      <c r="E49" s="84"/>
      <c r="F49" s="10" t="s">
        <v>5</v>
      </c>
      <c r="G49" s="32">
        <v>0</v>
      </c>
      <c r="H49" s="13"/>
      <c r="I49" s="12"/>
    </row>
    <row r="50" spans="1:9" ht="13.5" thickBot="1" x14ac:dyDescent="0.25">
      <c r="A50" s="7"/>
      <c r="B50" s="16"/>
      <c r="C50" s="79"/>
      <c r="D50" s="82"/>
      <c r="E50" s="85"/>
      <c r="F50" s="15" t="s">
        <v>149</v>
      </c>
      <c r="G50" s="32">
        <v>20</v>
      </c>
      <c r="H50" s="13"/>
      <c r="I50" s="12"/>
    </row>
    <row r="51" spans="1:9" ht="13.5" thickBot="1" x14ac:dyDescent="0.25">
      <c r="A51" s="7"/>
      <c r="B51" s="16"/>
      <c r="C51" s="17"/>
      <c r="D51" s="18"/>
      <c r="E51" s="19"/>
      <c r="F51" s="20" t="s">
        <v>3</v>
      </c>
      <c r="G51" s="36">
        <f>SUM(G48:G50)</f>
        <v>160</v>
      </c>
      <c r="H51" s="21"/>
      <c r="I51" s="22"/>
    </row>
    <row r="52" spans="1:9" ht="36.75" thickBot="1" x14ac:dyDescent="0.25">
      <c r="A52" s="7"/>
      <c r="B52" s="16">
        <v>12</v>
      </c>
      <c r="C52" s="77" t="s">
        <v>330</v>
      </c>
      <c r="D52" s="80" t="s">
        <v>127</v>
      </c>
      <c r="E52" s="83" t="s">
        <v>140</v>
      </c>
      <c r="F52" s="10" t="s">
        <v>6</v>
      </c>
      <c r="G52" s="32">
        <v>0</v>
      </c>
      <c r="H52" s="11" t="s">
        <v>331</v>
      </c>
      <c r="I52" s="12">
        <v>10</v>
      </c>
    </row>
    <row r="53" spans="1:9" ht="13.5" thickBot="1" x14ac:dyDescent="0.25">
      <c r="A53" s="7"/>
      <c r="B53" s="16"/>
      <c r="C53" s="78"/>
      <c r="D53" s="81"/>
      <c r="E53" s="84"/>
      <c r="F53" s="10" t="s">
        <v>5</v>
      </c>
      <c r="G53" s="32">
        <v>98.2</v>
      </c>
      <c r="H53" s="13"/>
      <c r="I53" s="12"/>
    </row>
    <row r="54" spans="1:9" ht="13.5" thickBot="1" x14ac:dyDescent="0.25">
      <c r="A54" s="7"/>
      <c r="B54" s="16"/>
      <c r="C54" s="79"/>
      <c r="D54" s="82"/>
      <c r="E54" s="85"/>
      <c r="F54" s="15" t="s">
        <v>4</v>
      </c>
      <c r="G54" s="32">
        <v>0</v>
      </c>
      <c r="H54" s="13"/>
      <c r="I54" s="12"/>
    </row>
    <row r="55" spans="1:9" ht="13.5" thickBot="1" x14ac:dyDescent="0.25">
      <c r="A55" s="7"/>
      <c r="B55" s="16"/>
      <c r="C55" s="17"/>
      <c r="D55" s="18"/>
      <c r="E55" s="19"/>
      <c r="F55" s="20" t="s">
        <v>3</v>
      </c>
      <c r="G55" s="36">
        <f>SUM(G52:G54)</f>
        <v>98.2</v>
      </c>
      <c r="H55" s="21"/>
      <c r="I55" s="22"/>
    </row>
    <row r="56" spans="1:9" ht="13.5" thickBot="1" x14ac:dyDescent="0.25">
      <c r="A56" s="7"/>
      <c r="B56" s="16">
        <v>13</v>
      </c>
      <c r="C56" s="77" t="s">
        <v>332</v>
      </c>
      <c r="D56" s="80" t="s">
        <v>127</v>
      </c>
      <c r="E56" s="83" t="s">
        <v>140</v>
      </c>
      <c r="F56" s="10" t="s">
        <v>6</v>
      </c>
      <c r="G56" s="32">
        <v>0</v>
      </c>
      <c r="H56" s="11" t="s">
        <v>333</v>
      </c>
      <c r="I56" s="12">
        <v>3</v>
      </c>
    </row>
    <row r="57" spans="1:9" ht="15.75" thickBot="1" x14ac:dyDescent="0.25">
      <c r="A57" s="7"/>
      <c r="B57" s="16"/>
      <c r="C57" s="78"/>
      <c r="D57" s="81"/>
      <c r="E57" s="84"/>
      <c r="F57" s="10" t="s">
        <v>5</v>
      </c>
      <c r="G57" s="32">
        <v>0</v>
      </c>
      <c r="H57" s="27"/>
      <c r="I57" s="12"/>
    </row>
    <row r="58" spans="1:9" ht="13.5" thickBot="1" x14ac:dyDescent="0.25">
      <c r="A58" s="30"/>
      <c r="B58" s="23"/>
      <c r="C58" s="79"/>
      <c r="D58" s="82"/>
      <c r="E58" s="85"/>
      <c r="F58" s="15" t="s">
        <v>4</v>
      </c>
      <c r="G58" s="32">
        <v>0</v>
      </c>
      <c r="H58" s="13"/>
      <c r="I58" s="14"/>
    </row>
    <row r="59" spans="1:9" ht="13.5" thickBot="1" x14ac:dyDescent="0.25">
      <c r="A59" s="7"/>
      <c r="B59" s="16"/>
      <c r="C59" s="17"/>
      <c r="D59" s="18"/>
      <c r="E59" s="19"/>
      <c r="F59" s="20" t="s">
        <v>3</v>
      </c>
      <c r="G59" s="36">
        <f>SUM(G56:G58)</f>
        <v>0</v>
      </c>
      <c r="H59" s="21"/>
      <c r="I59" s="22"/>
    </row>
    <row r="60" spans="1:9" ht="13.5" thickBot="1" x14ac:dyDescent="0.25">
      <c r="A60" s="7"/>
      <c r="B60" s="92" t="s">
        <v>2</v>
      </c>
      <c r="C60" s="93"/>
      <c r="D60" s="93"/>
      <c r="E60" s="93"/>
      <c r="F60" s="94"/>
      <c r="G60" s="38">
        <f>+G51+G55+G59</f>
        <v>258.2</v>
      </c>
      <c r="H60" s="25"/>
      <c r="I60" s="26"/>
    </row>
    <row r="61" spans="1:9" ht="13.5" thickBot="1" x14ac:dyDescent="0.25">
      <c r="A61" s="107" t="s">
        <v>1</v>
      </c>
      <c r="B61" s="108"/>
      <c r="C61" s="108"/>
      <c r="D61" s="108"/>
      <c r="E61" s="108"/>
      <c r="F61" s="109"/>
      <c r="G61" s="39">
        <f>+G60+G46+G28</f>
        <v>2360.3999999999996</v>
      </c>
      <c r="H61" s="28"/>
      <c r="I61" s="28"/>
    </row>
    <row r="62" spans="1:9" x14ac:dyDescent="0.2">
      <c r="C62" s="41" t="s">
        <v>0</v>
      </c>
    </row>
    <row r="63" spans="1:9" x14ac:dyDescent="0.2">
      <c r="C63" s="41" t="s">
        <v>179</v>
      </c>
    </row>
  </sheetData>
  <mergeCells count="52">
    <mergeCell ref="B60:F60"/>
    <mergeCell ref="A61:F61"/>
    <mergeCell ref="C52:C54"/>
    <mergeCell ref="D52:D54"/>
    <mergeCell ref="E52:E54"/>
    <mergeCell ref="C56:C58"/>
    <mergeCell ref="D56:D58"/>
    <mergeCell ref="E56:E58"/>
    <mergeCell ref="E48:E50"/>
    <mergeCell ref="C34:C36"/>
    <mergeCell ref="D34:D36"/>
    <mergeCell ref="E34:E36"/>
    <mergeCell ref="C38:C40"/>
    <mergeCell ref="D38:D40"/>
    <mergeCell ref="E38:E40"/>
    <mergeCell ref="C48:C50"/>
    <mergeCell ref="D48:D50"/>
    <mergeCell ref="C42:C44"/>
    <mergeCell ref="D42:D44"/>
    <mergeCell ref="E42:E44"/>
    <mergeCell ref="B46:F46"/>
    <mergeCell ref="B47:I47"/>
    <mergeCell ref="B28:F28"/>
    <mergeCell ref="B29:I29"/>
    <mergeCell ref="C30:C32"/>
    <mergeCell ref="D30:D32"/>
    <mergeCell ref="E30:E32"/>
    <mergeCell ref="C20:C22"/>
    <mergeCell ref="D20:D22"/>
    <mergeCell ref="E20:E22"/>
    <mergeCell ref="C24:C26"/>
    <mergeCell ref="D24:D26"/>
    <mergeCell ref="E24:E26"/>
    <mergeCell ref="A13:I13"/>
    <mergeCell ref="A14:I14"/>
    <mergeCell ref="H9:I9"/>
    <mergeCell ref="B15:I15"/>
    <mergeCell ref="C16:C18"/>
    <mergeCell ref="D16:D18"/>
    <mergeCell ref="E16:E18"/>
    <mergeCell ref="A6:I6"/>
    <mergeCell ref="A7:I7"/>
    <mergeCell ref="A8:I8"/>
    <mergeCell ref="A10:A12"/>
    <mergeCell ref="B10:B12"/>
    <mergeCell ref="C10:C12"/>
    <mergeCell ref="D10:D12"/>
    <mergeCell ref="E10:E12"/>
    <mergeCell ref="F10:F12"/>
    <mergeCell ref="G10:G12"/>
    <mergeCell ref="H10:I10"/>
    <mergeCell ref="H11:H12"/>
  </mergeCells>
  <pageMargins left="0.25" right="0.25" top="0.75" bottom="0.75" header="0.3" footer="0.3"/>
  <pageSetup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E722-2549-413A-86EF-18336A1E55D1}">
  <sheetPr>
    <pageSetUpPr fitToPage="1"/>
  </sheetPr>
  <dimension ref="A1:I43"/>
  <sheetViews>
    <sheetView topLeftCell="B1" workbookViewId="0">
      <selection activeCell="C24" sqref="C24:C26"/>
    </sheetView>
  </sheetViews>
  <sheetFormatPr defaultRowHeight="12.75" x14ac:dyDescent="0.2"/>
  <cols>
    <col min="1" max="1" width="3.85546875" customWidth="1"/>
    <col min="2" max="2" width="4.140625" customWidth="1"/>
    <col min="3" max="3" width="32" customWidth="1"/>
    <col min="5" max="5" width="15.140625" customWidth="1"/>
    <col min="7" max="7" width="9.140625" style="40"/>
    <col min="8" max="8" width="33.710937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185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341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342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8"/>
      <c r="B16" s="9">
        <v>2</v>
      </c>
      <c r="C16" s="77" t="s">
        <v>343</v>
      </c>
      <c r="D16" s="80" t="s">
        <v>127</v>
      </c>
      <c r="E16" s="83" t="s">
        <v>141</v>
      </c>
      <c r="F16" s="10" t="s">
        <v>6</v>
      </c>
      <c r="G16" s="32">
        <v>3</v>
      </c>
      <c r="H16" s="11" t="s">
        <v>344</v>
      </c>
      <c r="I16" s="44">
        <v>1</v>
      </c>
    </row>
    <row r="17" spans="1:9" ht="15.75" thickBot="1" x14ac:dyDescent="0.25">
      <c r="A17" s="8"/>
      <c r="B17" s="9"/>
      <c r="C17" s="78"/>
      <c r="D17" s="81"/>
      <c r="E17" s="84"/>
      <c r="F17" s="10" t="s">
        <v>5</v>
      </c>
      <c r="G17" s="32">
        <v>0</v>
      </c>
      <c r="H17" s="27"/>
      <c r="I17" s="12"/>
    </row>
    <row r="18" spans="1:9" ht="13.5" thickBot="1" x14ac:dyDescent="0.25">
      <c r="A18" s="8"/>
      <c r="B18" s="9"/>
      <c r="C18" s="79"/>
      <c r="D18" s="82"/>
      <c r="E18" s="85"/>
      <c r="F18" s="15" t="s">
        <v>4</v>
      </c>
      <c r="G18" s="32">
        <v>0</v>
      </c>
      <c r="H18" s="11"/>
      <c r="I18" s="12"/>
    </row>
    <row r="19" spans="1:9" ht="13.5" thickBot="1" x14ac:dyDescent="0.25">
      <c r="A19" s="8"/>
      <c r="B19" s="9"/>
      <c r="C19" s="17"/>
      <c r="D19" s="18"/>
      <c r="E19" s="19"/>
      <c r="F19" s="20" t="s">
        <v>3</v>
      </c>
      <c r="G19" s="36">
        <f>SUM(G16:G18)</f>
        <v>3</v>
      </c>
      <c r="H19" s="21"/>
      <c r="I19" s="22"/>
    </row>
    <row r="20" spans="1:9" ht="24.75" thickBot="1" x14ac:dyDescent="0.25">
      <c r="A20" s="8"/>
      <c r="B20" s="9">
        <v>3</v>
      </c>
      <c r="C20" s="77" t="s">
        <v>345</v>
      </c>
      <c r="D20" s="80" t="s">
        <v>127</v>
      </c>
      <c r="E20" s="83" t="s">
        <v>141</v>
      </c>
      <c r="F20" s="10" t="s">
        <v>6</v>
      </c>
      <c r="G20" s="32">
        <v>60</v>
      </c>
      <c r="H20" s="11" t="s">
        <v>346</v>
      </c>
      <c r="I20" s="44">
        <v>1</v>
      </c>
    </row>
    <row r="21" spans="1:9" ht="13.5" thickBot="1" x14ac:dyDescent="0.25">
      <c r="A21" s="8"/>
      <c r="B21" s="9"/>
      <c r="C21" s="78"/>
      <c r="D21" s="81"/>
      <c r="E21" s="84"/>
      <c r="F21" s="10" t="s">
        <v>5</v>
      </c>
      <c r="G21" s="32">
        <v>0</v>
      </c>
      <c r="H21" s="11"/>
      <c r="I21" s="45"/>
    </row>
    <row r="22" spans="1:9" ht="13.5" thickBot="1" x14ac:dyDescent="0.25">
      <c r="A22" s="8"/>
      <c r="B22" s="9"/>
      <c r="C22" s="79"/>
      <c r="D22" s="82"/>
      <c r="E22" s="85"/>
      <c r="F22" s="15" t="s">
        <v>149</v>
      </c>
      <c r="G22" s="32">
        <v>15</v>
      </c>
      <c r="H22" s="11"/>
      <c r="I22" s="12"/>
    </row>
    <row r="23" spans="1:9" ht="13.5" thickBot="1" x14ac:dyDescent="0.25">
      <c r="A23" s="8"/>
      <c r="B23" s="9"/>
      <c r="C23" s="17"/>
      <c r="D23" s="18"/>
      <c r="E23" s="19"/>
      <c r="F23" s="20" t="s">
        <v>3</v>
      </c>
      <c r="G23" s="36">
        <f>SUM(G20:G22)</f>
        <v>75</v>
      </c>
      <c r="H23" s="21"/>
      <c r="I23" s="22"/>
    </row>
    <row r="24" spans="1:9" ht="24.75" thickBot="1" x14ac:dyDescent="0.25">
      <c r="A24" s="8"/>
      <c r="B24" s="9">
        <v>6</v>
      </c>
      <c r="C24" s="77" t="s">
        <v>347</v>
      </c>
      <c r="D24" s="80" t="s">
        <v>127</v>
      </c>
      <c r="E24" s="83" t="s">
        <v>141</v>
      </c>
      <c r="F24" s="10" t="s">
        <v>6</v>
      </c>
      <c r="G24" s="32">
        <v>5</v>
      </c>
      <c r="H24" s="11" t="s">
        <v>348</v>
      </c>
      <c r="I24" s="44">
        <v>10</v>
      </c>
    </row>
    <row r="25" spans="1:9" ht="24.75" thickBot="1" x14ac:dyDescent="0.25">
      <c r="A25" s="8"/>
      <c r="B25" s="9"/>
      <c r="C25" s="78"/>
      <c r="D25" s="81"/>
      <c r="E25" s="84"/>
      <c r="F25" s="10" t="s">
        <v>5</v>
      </c>
      <c r="G25" s="32">
        <v>0</v>
      </c>
      <c r="H25" s="11" t="s">
        <v>349</v>
      </c>
      <c r="I25" s="45">
        <v>35</v>
      </c>
    </row>
    <row r="26" spans="1:9" ht="13.5" thickBot="1" x14ac:dyDescent="0.25">
      <c r="A26" s="8"/>
      <c r="B26" s="9"/>
      <c r="C26" s="79"/>
      <c r="D26" s="82"/>
      <c r="E26" s="85"/>
      <c r="F26" s="15" t="s">
        <v>4</v>
      </c>
      <c r="G26" s="32">
        <v>0</v>
      </c>
      <c r="H26" s="11" t="s">
        <v>350</v>
      </c>
      <c r="I26" s="45">
        <v>2</v>
      </c>
    </row>
    <row r="27" spans="1:9" ht="13.5" thickBot="1" x14ac:dyDescent="0.25">
      <c r="A27" s="8"/>
      <c r="B27" s="9"/>
      <c r="C27" s="17"/>
      <c r="D27" s="18"/>
      <c r="E27" s="19"/>
      <c r="F27" s="20" t="s">
        <v>3</v>
      </c>
      <c r="G27" s="36">
        <f>SUM(G24:G26)</f>
        <v>5</v>
      </c>
      <c r="H27" s="21"/>
      <c r="I27" s="22"/>
    </row>
    <row r="28" spans="1:9" ht="13.5" thickBot="1" x14ac:dyDescent="0.25">
      <c r="A28" s="7"/>
      <c r="B28" s="92" t="s">
        <v>2</v>
      </c>
      <c r="C28" s="93"/>
      <c r="D28" s="93"/>
      <c r="E28" s="93"/>
      <c r="F28" s="94"/>
      <c r="G28" s="38">
        <f>+G27+G23+G19</f>
        <v>83</v>
      </c>
      <c r="H28" s="25"/>
      <c r="I28" s="26"/>
    </row>
    <row r="29" spans="1:9" ht="13.5" thickBot="1" x14ac:dyDescent="0.25">
      <c r="A29" s="7">
        <v>2</v>
      </c>
      <c r="B29" s="90" t="s">
        <v>351</v>
      </c>
      <c r="C29" s="91"/>
      <c r="D29" s="91"/>
      <c r="E29" s="91"/>
      <c r="F29" s="91"/>
      <c r="G29" s="91"/>
      <c r="H29" s="91"/>
      <c r="I29" s="91"/>
    </row>
    <row r="30" spans="1:9" ht="13.5" thickBot="1" x14ac:dyDescent="0.25">
      <c r="A30" s="8"/>
      <c r="B30" s="9">
        <v>1</v>
      </c>
      <c r="C30" s="77" t="s">
        <v>352</v>
      </c>
      <c r="D30" s="80" t="s">
        <v>127</v>
      </c>
      <c r="E30" s="83" t="s">
        <v>141</v>
      </c>
      <c r="F30" s="10" t="s">
        <v>6</v>
      </c>
      <c r="G30" s="32">
        <v>0</v>
      </c>
      <c r="H30" s="11" t="s">
        <v>353</v>
      </c>
      <c r="I30" s="44">
        <v>60</v>
      </c>
    </row>
    <row r="31" spans="1:9" ht="15.75" thickBot="1" x14ac:dyDescent="0.25">
      <c r="A31" s="8"/>
      <c r="B31" s="9"/>
      <c r="C31" s="78"/>
      <c r="D31" s="81"/>
      <c r="E31" s="84"/>
      <c r="F31" s="10" t="s">
        <v>5</v>
      </c>
      <c r="G31" s="32">
        <v>0</v>
      </c>
      <c r="H31" s="27"/>
      <c r="I31" s="12"/>
    </row>
    <row r="32" spans="1:9" ht="13.5" thickBot="1" x14ac:dyDescent="0.25">
      <c r="A32" s="8"/>
      <c r="B32" s="9"/>
      <c r="C32" s="79"/>
      <c r="D32" s="82"/>
      <c r="E32" s="85"/>
      <c r="F32" s="15" t="s">
        <v>4</v>
      </c>
      <c r="G32" s="32">
        <v>0</v>
      </c>
      <c r="H32" s="11"/>
      <c r="I32" s="12"/>
    </row>
    <row r="33" spans="1:9" ht="13.5" thickBot="1" x14ac:dyDescent="0.25">
      <c r="A33" s="8"/>
      <c r="B33" s="9"/>
      <c r="C33" s="17"/>
      <c r="D33" s="18"/>
      <c r="E33" s="19"/>
      <c r="F33" s="20" t="s">
        <v>3</v>
      </c>
      <c r="G33" s="36">
        <f>SUM(G30:G32)</f>
        <v>0</v>
      </c>
      <c r="H33" s="21"/>
      <c r="I33" s="22"/>
    </row>
    <row r="34" spans="1:9" ht="13.5" thickBot="1" x14ac:dyDescent="0.25">
      <c r="A34" s="7"/>
      <c r="B34" s="92" t="s">
        <v>2</v>
      </c>
      <c r="C34" s="93"/>
      <c r="D34" s="93"/>
      <c r="E34" s="93"/>
      <c r="F34" s="94"/>
      <c r="G34" s="38">
        <f>+G33</f>
        <v>0</v>
      </c>
      <c r="H34" s="25"/>
      <c r="I34" s="26"/>
    </row>
    <row r="35" spans="1:9" ht="13.5" thickBot="1" x14ac:dyDescent="0.25">
      <c r="A35" s="7">
        <v>3</v>
      </c>
      <c r="B35" s="90" t="s">
        <v>354</v>
      </c>
      <c r="C35" s="91"/>
      <c r="D35" s="91"/>
      <c r="E35" s="91"/>
      <c r="F35" s="91"/>
      <c r="G35" s="91"/>
      <c r="H35" s="91"/>
      <c r="I35" s="91"/>
    </row>
    <row r="36" spans="1:9" ht="24.75" thickBot="1" x14ac:dyDescent="0.25">
      <c r="A36" s="8"/>
      <c r="B36" s="9">
        <v>1</v>
      </c>
      <c r="C36" s="77" t="s">
        <v>355</v>
      </c>
      <c r="D36" s="80" t="s">
        <v>127</v>
      </c>
      <c r="E36" s="83" t="s">
        <v>141</v>
      </c>
      <c r="F36" s="10" t="s">
        <v>6</v>
      </c>
      <c r="G36" s="32">
        <v>0</v>
      </c>
      <c r="H36" s="11" t="s">
        <v>356</v>
      </c>
      <c r="I36" s="44">
        <v>3</v>
      </c>
    </row>
    <row r="37" spans="1:9" ht="13.5" thickBot="1" x14ac:dyDescent="0.25">
      <c r="A37" s="8"/>
      <c r="B37" s="9"/>
      <c r="C37" s="78"/>
      <c r="D37" s="81"/>
      <c r="E37" s="84"/>
      <c r="F37" s="10" t="s">
        <v>5</v>
      </c>
      <c r="G37" s="32">
        <v>0</v>
      </c>
      <c r="H37" s="13"/>
      <c r="I37" s="12"/>
    </row>
    <row r="38" spans="1:9" ht="13.5" thickBot="1" x14ac:dyDescent="0.25">
      <c r="A38" s="8"/>
      <c r="B38" s="9"/>
      <c r="C38" s="79"/>
      <c r="D38" s="82"/>
      <c r="E38" s="85"/>
      <c r="F38" s="15" t="s">
        <v>4</v>
      </c>
      <c r="G38" s="32">
        <v>0</v>
      </c>
      <c r="H38" s="13"/>
      <c r="I38" s="12"/>
    </row>
    <row r="39" spans="1:9" ht="13.5" thickBot="1" x14ac:dyDescent="0.25">
      <c r="A39" s="8"/>
      <c r="B39" s="9"/>
      <c r="C39" s="17"/>
      <c r="D39" s="18"/>
      <c r="E39" s="19"/>
      <c r="F39" s="20" t="s">
        <v>3</v>
      </c>
      <c r="G39" s="36">
        <f>SUM(G36:G38)</f>
        <v>0</v>
      </c>
      <c r="H39" s="21"/>
      <c r="I39" s="22"/>
    </row>
    <row r="40" spans="1:9" ht="13.5" thickBot="1" x14ac:dyDescent="0.25">
      <c r="A40" s="7"/>
      <c r="B40" s="92" t="s">
        <v>2</v>
      </c>
      <c r="C40" s="93"/>
      <c r="D40" s="93"/>
      <c r="E40" s="93"/>
      <c r="F40" s="94"/>
      <c r="G40" s="38">
        <f>+G39</f>
        <v>0</v>
      </c>
      <c r="H40" s="25"/>
      <c r="I40" s="26"/>
    </row>
    <row r="41" spans="1:9" ht="13.5" thickBot="1" x14ac:dyDescent="0.25">
      <c r="A41" s="107" t="s">
        <v>1</v>
      </c>
      <c r="B41" s="108"/>
      <c r="C41" s="108"/>
      <c r="D41" s="108"/>
      <c r="E41" s="108"/>
      <c r="F41" s="109"/>
      <c r="G41" s="39">
        <f>+G40+G34+G28</f>
        <v>83</v>
      </c>
      <c r="H41" s="28"/>
      <c r="I41" s="28"/>
    </row>
    <row r="42" spans="1:9" x14ac:dyDescent="0.2">
      <c r="C42" s="41" t="s">
        <v>0</v>
      </c>
    </row>
    <row r="43" spans="1:9" x14ac:dyDescent="0.2">
      <c r="C43" s="41" t="s">
        <v>179</v>
      </c>
    </row>
  </sheetData>
  <mergeCells count="37">
    <mergeCell ref="C24:C26"/>
    <mergeCell ref="D24:D26"/>
    <mergeCell ref="E24:E26"/>
    <mergeCell ref="B28:F28"/>
    <mergeCell ref="E20:E22"/>
    <mergeCell ref="B29:I29"/>
    <mergeCell ref="A41:F41"/>
    <mergeCell ref="C30:C32"/>
    <mergeCell ref="D30:D32"/>
    <mergeCell ref="E30:E32"/>
    <mergeCell ref="B34:F34"/>
    <mergeCell ref="B35:I35"/>
    <mergeCell ref="C36:C38"/>
    <mergeCell ref="D36:D38"/>
    <mergeCell ref="E36:E38"/>
    <mergeCell ref="B40:F40"/>
    <mergeCell ref="C16:C18"/>
    <mergeCell ref="D16:D18"/>
    <mergeCell ref="E16:E18"/>
    <mergeCell ref="C20:C22"/>
    <mergeCell ref="A13:I13"/>
    <mergeCell ref="A14:I14"/>
    <mergeCell ref="D20:D22"/>
    <mergeCell ref="A6:I6"/>
    <mergeCell ref="A8:I8"/>
    <mergeCell ref="H9:I9"/>
    <mergeCell ref="A7:I7"/>
    <mergeCell ref="B15:I15"/>
    <mergeCell ref="A10:A12"/>
    <mergeCell ref="B10:B12"/>
    <mergeCell ref="C10:C12"/>
    <mergeCell ref="D10:D12"/>
    <mergeCell ref="E10:E12"/>
    <mergeCell ref="F10:F12"/>
    <mergeCell ref="G10:G12"/>
    <mergeCell ref="H10:I10"/>
    <mergeCell ref="H11:H12"/>
  </mergeCells>
  <pageMargins left="0.25" right="0.25" top="0.75" bottom="0.75" header="0.3" footer="0.3"/>
  <pageSetup scale="8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524E-B62B-4007-B82A-9C26F3466D0F}">
  <sheetPr>
    <pageSetUpPr fitToPage="1"/>
  </sheetPr>
  <dimension ref="A1:I155"/>
  <sheetViews>
    <sheetView topLeftCell="D1" workbookViewId="0">
      <selection activeCell="C24" sqref="C24:C26"/>
    </sheetView>
  </sheetViews>
  <sheetFormatPr defaultRowHeight="12.75" x14ac:dyDescent="0.2"/>
  <cols>
    <col min="1" max="1" width="4.42578125" customWidth="1"/>
    <col min="2" max="2" width="4.140625" customWidth="1"/>
    <col min="3" max="3" width="41.85546875" customWidth="1"/>
    <col min="5" max="5" width="16.140625" customWidth="1"/>
    <col min="7" max="7" width="9.140625" style="40"/>
    <col min="8" max="8" width="31.85546875" customWidth="1"/>
  </cols>
  <sheetData>
    <row r="1" spans="1:9" s="1" customFormat="1" ht="15.75" x14ac:dyDescent="0.2">
      <c r="A1" s="2"/>
      <c r="B1" s="2"/>
      <c r="D1" s="2"/>
      <c r="F1" s="2"/>
      <c r="G1" s="33"/>
      <c r="H1" s="5" t="s">
        <v>19</v>
      </c>
      <c r="I1" s="4"/>
    </row>
    <row r="2" spans="1:9" s="1" customFormat="1" ht="15.75" x14ac:dyDescent="0.2">
      <c r="A2" s="2"/>
      <c r="B2" s="2"/>
      <c r="D2" s="2"/>
      <c r="F2" s="2"/>
      <c r="G2" s="34"/>
      <c r="H2" s="5" t="s">
        <v>501</v>
      </c>
      <c r="I2" s="5"/>
    </row>
    <row r="3" spans="1:9" s="1" customFormat="1" ht="15.75" x14ac:dyDescent="0.2">
      <c r="A3" s="2"/>
      <c r="B3" s="2"/>
      <c r="D3" s="2"/>
      <c r="F3" s="2"/>
      <c r="G3" s="34"/>
      <c r="H3" s="5" t="s">
        <v>15</v>
      </c>
      <c r="I3" s="5"/>
    </row>
    <row r="4" spans="1:9" s="1" customFormat="1" ht="15.75" x14ac:dyDescent="0.2">
      <c r="A4" s="2"/>
      <c r="B4" s="2"/>
      <c r="D4" s="2"/>
      <c r="F4" s="2"/>
      <c r="G4" s="34"/>
      <c r="H4" s="5"/>
      <c r="I4" s="5"/>
    </row>
    <row r="5" spans="1:9" s="1" customFormat="1" ht="15.75" x14ac:dyDescent="0.2">
      <c r="A5" s="2"/>
      <c r="B5" s="2"/>
      <c r="D5" s="2"/>
      <c r="F5" s="5"/>
      <c r="G5" s="34"/>
      <c r="H5" s="5"/>
      <c r="I5" s="5"/>
    </row>
    <row r="6" spans="1:9" s="1" customFormat="1" ht="15.75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s="1" customFormat="1" ht="32.25" customHeight="1" x14ac:dyDescent="0.2">
      <c r="A7" s="62" t="s">
        <v>417</v>
      </c>
      <c r="B7" s="62"/>
      <c r="C7" s="62"/>
      <c r="D7" s="62"/>
      <c r="E7" s="62"/>
      <c r="F7" s="62"/>
      <c r="G7" s="62"/>
      <c r="H7" s="62"/>
      <c r="I7" s="62"/>
    </row>
    <row r="8" spans="1:9" s="3" customFormat="1" ht="15.75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s="1" customFormat="1" ht="13.5" thickBot="1" x14ac:dyDescent="0.25">
      <c r="A9" s="2"/>
      <c r="B9" s="2"/>
      <c r="D9" s="2"/>
      <c r="F9" s="2"/>
      <c r="G9" s="35"/>
      <c r="H9" s="64" t="s">
        <v>14</v>
      </c>
      <c r="I9" s="64"/>
    </row>
    <row r="10" spans="1:9" ht="13.5" thickBot="1" x14ac:dyDescent="0.25">
      <c r="A10" s="65" t="s">
        <v>13</v>
      </c>
      <c r="B10" s="65" t="s">
        <v>12</v>
      </c>
      <c r="C10" s="68" t="s">
        <v>9</v>
      </c>
      <c r="D10" s="71" t="s">
        <v>11</v>
      </c>
      <c r="E10" s="71" t="s">
        <v>18</v>
      </c>
      <c r="F10" s="71" t="s">
        <v>10</v>
      </c>
      <c r="G10" s="74" t="s">
        <v>418</v>
      </c>
      <c r="H10" s="57" t="s">
        <v>16</v>
      </c>
      <c r="I10" s="58"/>
    </row>
    <row r="11" spans="1:9" ht="13.5" thickBot="1" x14ac:dyDescent="0.25">
      <c r="A11" s="66"/>
      <c r="B11" s="66"/>
      <c r="C11" s="69"/>
      <c r="D11" s="72"/>
      <c r="E11" s="72"/>
      <c r="F11" s="72"/>
      <c r="G11" s="75"/>
      <c r="H11" s="59" t="s">
        <v>17</v>
      </c>
      <c r="I11" s="47" t="s">
        <v>8</v>
      </c>
    </row>
    <row r="12" spans="1:9" ht="88.5" customHeight="1" thickBot="1" x14ac:dyDescent="0.25">
      <c r="A12" s="67"/>
      <c r="B12" s="67"/>
      <c r="C12" s="70"/>
      <c r="D12" s="73"/>
      <c r="E12" s="73"/>
      <c r="F12" s="73"/>
      <c r="G12" s="76"/>
      <c r="H12" s="60"/>
      <c r="I12" s="6" t="s">
        <v>419</v>
      </c>
    </row>
    <row r="13" spans="1:9" ht="13.5" thickBot="1" x14ac:dyDescent="0.25">
      <c r="A13" s="86" t="s">
        <v>185</v>
      </c>
      <c r="B13" s="87"/>
      <c r="C13" s="87"/>
      <c r="D13" s="87"/>
      <c r="E13" s="87"/>
      <c r="F13" s="87"/>
      <c r="G13" s="87"/>
      <c r="H13" s="87"/>
      <c r="I13" s="87"/>
    </row>
    <row r="14" spans="1:9" ht="13.5" thickBot="1" x14ac:dyDescent="0.25">
      <c r="A14" s="88" t="s">
        <v>357</v>
      </c>
      <c r="B14" s="89"/>
      <c r="C14" s="89"/>
      <c r="D14" s="89"/>
      <c r="E14" s="89"/>
      <c r="F14" s="89"/>
      <c r="G14" s="89"/>
      <c r="H14" s="89"/>
      <c r="I14" s="89"/>
    </row>
    <row r="15" spans="1:9" ht="13.5" thickBot="1" x14ac:dyDescent="0.25">
      <c r="A15" s="7">
        <v>1</v>
      </c>
      <c r="B15" s="90" t="s">
        <v>358</v>
      </c>
      <c r="C15" s="91"/>
      <c r="D15" s="91"/>
      <c r="E15" s="91"/>
      <c r="F15" s="91"/>
      <c r="G15" s="91"/>
      <c r="H15" s="91"/>
      <c r="I15" s="91"/>
    </row>
    <row r="16" spans="1:9" ht="24.75" thickBot="1" x14ac:dyDescent="0.25">
      <c r="A16" s="8"/>
      <c r="B16" s="9">
        <v>1</v>
      </c>
      <c r="C16" s="77" t="s">
        <v>359</v>
      </c>
      <c r="D16" s="80" t="s">
        <v>127</v>
      </c>
      <c r="E16" s="83" t="s">
        <v>229</v>
      </c>
      <c r="F16" s="10" t="s">
        <v>6</v>
      </c>
      <c r="G16" s="32">
        <v>20</v>
      </c>
      <c r="H16" s="11" t="s">
        <v>486</v>
      </c>
      <c r="I16" s="56">
        <v>35</v>
      </c>
    </row>
    <row r="17" spans="1:9" ht="15.75" thickBot="1" x14ac:dyDescent="0.25">
      <c r="A17" s="8"/>
      <c r="B17" s="9"/>
      <c r="C17" s="78"/>
      <c r="D17" s="81"/>
      <c r="E17" s="84"/>
      <c r="F17" s="10" t="s">
        <v>5</v>
      </c>
      <c r="G17" s="32">
        <v>0</v>
      </c>
      <c r="H17" s="27"/>
      <c r="I17" s="12"/>
    </row>
    <row r="18" spans="1:9" ht="13.5" thickBot="1" x14ac:dyDescent="0.25">
      <c r="A18" s="8"/>
      <c r="B18" s="9"/>
      <c r="C18" s="79"/>
      <c r="D18" s="82"/>
      <c r="E18" s="85"/>
      <c r="F18" s="15" t="s">
        <v>4</v>
      </c>
      <c r="G18" s="32">
        <v>0</v>
      </c>
      <c r="H18" s="11"/>
      <c r="I18" s="12"/>
    </row>
    <row r="19" spans="1:9" ht="13.5" thickBot="1" x14ac:dyDescent="0.25">
      <c r="A19" s="8"/>
      <c r="B19" s="9"/>
      <c r="C19" s="17"/>
      <c r="D19" s="18"/>
      <c r="E19" s="19"/>
      <c r="F19" s="20" t="s">
        <v>3</v>
      </c>
      <c r="G19" s="36">
        <f>SUM(G16:G18)</f>
        <v>20</v>
      </c>
      <c r="H19" s="21"/>
      <c r="I19" s="22"/>
    </row>
    <row r="20" spans="1:9" ht="24.75" thickBot="1" x14ac:dyDescent="0.25">
      <c r="A20" s="8"/>
      <c r="B20" s="9">
        <v>2</v>
      </c>
      <c r="C20" s="77" t="s">
        <v>360</v>
      </c>
      <c r="D20" s="80" t="s">
        <v>127</v>
      </c>
      <c r="E20" s="83" t="s">
        <v>229</v>
      </c>
      <c r="F20" s="10" t="s">
        <v>6</v>
      </c>
      <c r="G20" s="32">
        <v>100</v>
      </c>
      <c r="H20" s="11" t="s">
        <v>487</v>
      </c>
      <c r="I20" s="56">
        <v>192</v>
      </c>
    </row>
    <row r="21" spans="1:9" ht="13.5" thickBot="1" x14ac:dyDescent="0.25">
      <c r="A21" s="8"/>
      <c r="B21" s="9"/>
      <c r="C21" s="78"/>
      <c r="D21" s="81"/>
      <c r="E21" s="84"/>
      <c r="F21" s="10" t="s">
        <v>5</v>
      </c>
      <c r="G21" s="32">
        <v>0</v>
      </c>
      <c r="H21" s="13"/>
      <c r="I21" s="12"/>
    </row>
    <row r="22" spans="1:9" ht="13.5" thickBot="1" x14ac:dyDescent="0.25">
      <c r="A22" s="8"/>
      <c r="B22" s="9"/>
      <c r="C22" s="79"/>
      <c r="D22" s="82"/>
      <c r="E22" s="85"/>
      <c r="F22" s="15" t="s">
        <v>149</v>
      </c>
      <c r="G22" s="32">
        <v>10</v>
      </c>
      <c r="H22" s="11"/>
      <c r="I22" s="12"/>
    </row>
    <row r="23" spans="1:9" ht="13.5" thickBot="1" x14ac:dyDescent="0.25">
      <c r="A23" s="8"/>
      <c r="B23" s="9"/>
      <c r="C23" s="17"/>
      <c r="D23" s="18"/>
      <c r="E23" s="19"/>
      <c r="F23" s="20" t="s">
        <v>3</v>
      </c>
      <c r="G23" s="36">
        <f>SUM(G20:G22)</f>
        <v>110</v>
      </c>
      <c r="H23" s="21"/>
      <c r="I23" s="22"/>
    </row>
    <row r="24" spans="1:9" ht="13.5" thickBot="1" x14ac:dyDescent="0.25">
      <c r="A24" s="8"/>
      <c r="B24" s="9">
        <v>3</v>
      </c>
      <c r="C24" s="77" t="s">
        <v>361</v>
      </c>
      <c r="D24" s="80" t="s">
        <v>127</v>
      </c>
      <c r="E24" s="83" t="s">
        <v>407</v>
      </c>
      <c r="F24" s="10" t="s">
        <v>6</v>
      </c>
      <c r="G24" s="32">
        <v>5.4</v>
      </c>
      <c r="H24" s="11" t="s">
        <v>362</v>
      </c>
      <c r="I24" s="12">
        <v>1500</v>
      </c>
    </row>
    <row r="25" spans="1:9" ht="13.5" thickBot="1" x14ac:dyDescent="0.25">
      <c r="A25" s="8"/>
      <c r="B25" s="9"/>
      <c r="C25" s="78"/>
      <c r="D25" s="81"/>
      <c r="E25" s="84"/>
      <c r="F25" s="10" t="s">
        <v>5</v>
      </c>
      <c r="G25" s="32">
        <v>0</v>
      </c>
      <c r="H25" s="13"/>
      <c r="I25" s="12"/>
    </row>
    <row r="26" spans="1:9" ht="13.5" thickBot="1" x14ac:dyDescent="0.25">
      <c r="A26" s="8"/>
      <c r="B26" s="9"/>
      <c r="C26" s="79"/>
      <c r="D26" s="82"/>
      <c r="E26" s="85"/>
      <c r="F26" s="15" t="s">
        <v>4</v>
      </c>
      <c r="G26" s="32">
        <v>0</v>
      </c>
      <c r="H26" s="13"/>
      <c r="I26" s="12"/>
    </row>
    <row r="27" spans="1:9" ht="13.5" thickBot="1" x14ac:dyDescent="0.25">
      <c r="A27" s="8"/>
      <c r="B27" s="9"/>
      <c r="C27" s="17"/>
      <c r="D27" s="18"/>
      <c r="E27" s="19"/>
      <c r="F27" s="20" t="s">
        <v>3</v>
      </c>
      <c r="G27" s="36">
        <f>SUM(G24:G26)</f>
        <v>5.4</v>
      </c>
      <c r="H27" s="21"/>
      <c r="I27" s="22"/>
    </row>
    <row r="28" spans="1:9" ht="36.75" thickBot="1" x14ac:dyDescent="0.25">
      <c r="A28" s="8"/>
      <c r="B28" s="9">
        <v>4</v>
      </c>
      <c r="C28" s="77" t="s">
        <v>363</v>
      </c>
      <c r="D28" s="80" t="s">
        <v>127</v>
      </c>
      <c r="E28" s="83" t="s">
        <v>407</v>
      </c>
      <c r="F28" s="10" t="s">
        <v>6</v>
      </c>
      <c r="G28" s="32">
        <v>2060</v>
      </c>
      <c r="H28" s="11" t="s">
        <v>488</v>
      </c>
      <c r="I28" s="12">
        <v>10.199999999999999</v>
      </c>
    </row>
    <row r="29" spans="1:9" ht="13.5" thickBot="1" x14ac:dyDescent="0.25">
      <c r="A29" s="8"/>
      <c r="B29" s="9"/>
      <c r="C29" s="78"/>
      <c r="D29" s="81"/>
      <c r="E29" s="84"/>
      <c r="F29" s="10" t="s">
        <v>5</v>
      </c>
      <c r="G29" s="32">
        <v>214.1</v>
      </c>
      <c r="H29" s="13"/>
      <c r="I29" s="12"/>
    </row>
    <row r="30" spans="1:9" ht="13.5" thickBot="1" x14ac:dyDescent="0.25">
      <c r="A30" s="8"/>
      <c r="B30" s="9"/>
      <c r="C30" s="79"/>
      <c r="D30" s="82"/>
      <c r="E30" s="85"/>
      <c r="F30" s="15" t="s">
        <v>149</v>
      </c>
      <c r="G30" s="32">
        <v>310</v>
      </c>
      <c r="H30" s="13"/>
      <c r="I30" s="12"/>
    </row>
    <row r="31" spans="1:9" ht="13.5" thickBot="1" x14ac:dyDescent="0.25">
      <c r="A31" s="8"/>
      <c r="B31" s="9"/>
      <c r="C31" s="17"/>
      <c r="D31" s="18"/>
      <c r="E31" s="19"/>
      <c r="F31" s="20" t="s">
        <v>3</v>
      </c>
      <c r="G31" s="36">
        <f>SUM(G28:G30)</f>
        <v>2584.1</v>
      </c>
      <c r="H31" s="21"/>
      <c r="I31" s="22"/>
    </row>
    <row r="32" spans="1:9" ht="24.75" thickBot="1" x14ac:dyDescent="0.25">
      <c r="A32" s="8"/>
      <c r="B32" s="9">
        <v>5</v>
      </c>
      <c r="C32" s="77" t="s">
        <v>364</v>
      </c>
      <c r="D32" s="80" t="s">
        <v>127</v>
      </c>
      <c r="E32" s="83" t="s">
        <v>407</v>
      </c>
      <c r="F32" s="10" t="s">
        <v>6</v>
      </c>
      <c r="G32" s="32">
        <v>0</v>
      </c>
      <c r="H32" s="11" t="s">
        <v>489</v>
      </c>
      <c r="I32" s="12">
        <v>5.3</v>
      </c>
    </row>
    <row r="33" spans="1:9" ht="13.5" thickBot="1" x14ac:dyDescent="0.25">
      <c r="A33" s="8"/>
      <c r="B33" s="9"/>
      <c r="C33" s="78"/>
      <c r="D33" s="81"/>
      <c r="E33" s="84"/>
      <c r="F33" s="10" t="s">
        <v>5</v>
      </c>
      <c r="G33" s="32">
        <v>0</v>
      </c>
      <c r="H33" s="13"/>
      <c r="I33" s="12"/>
    </row>
    <row r="34" spans="1:9" ht="13.5" thickBot="1" x14ac:dyDescent="0.25">
      <c r="A34" s="8"/>
      <c r="B34" s="9"/>
      <c r="C34" s="79"/>
      <c r="D34" s="82"/>
      <c r="E34" s="85"/>
      <c r="F34" s="15" t="s">
        <v>149</v>
      </c>
      <c r="G34" s="32">
        <v>6358.8</v>
      </c>
      <c r="H34" s="13"/>
      <c r="I34" s="12"/>
    </row>
    <row r="35" spans="1:9" ht="13.5" thickBot="1" x14ac:dyDescent="0.25">
      <c r="A35" s="8"/>
      <c r="B35" s="9"/>
      <c r="C35" s="17"/>
      <c r="D35" s="18"/>
      <c r="E35" s="19"/>
      <c r="F35" s="20" t="s">
        <v>3</v>
      </c>
      <c r="G35" s="36">
        <f>SUM(G32:G34)</f>
        <v>6358.8</v>
      </c>
      <c r="H35" s="21"/>
      <c r="I35" s="22"/>
    </row>
    <row r="36" spans="1:9" ht="13.5" thickBot="1" x14ac:dyDescent="0.25">
      <c r="A36" s="8"/>
      <c r="B36" s="9">
        <v>6</v>
      </c>
      <c r="C36" s="77" t="s">
        <v>365</v>
      </c>
      <c r="D36" s="80" t="s">
        <v>127</v>
      </c>
      <c r="E36" s="83" t="s">
        <v>407</v>
      </c>
      <c r="F36" s="10" t="s">
        <v>6</v>
      </c>
      <c r="G36" s="32">
        <v>3.8</v>
      </c>
      <c r="H36" s="11" t="s">
        <v>366</v>
      </c>
      <c r="I36" s="12">
        <v>5</v>
      </c>
    </row>
    <row r="37" spans="1:9" ht="13.5" thickBot="1" x14ac:dyDescent="0.25">
      <c r="A37" s="8"/>
      <c r="B37" s="9"/>
      <c r="C37" s="78"/>
      <c r="D37" s="81"/>
      <c r="E37" s="84"/>
      <c r="F37" s="10" t="s">
        <v>5</v>
      </c>
      <c r="G37" s="32">
        <v>0</v>
      </c>
      <c r="H37" s="13"/>
      <c r="I37" s="12"/>
    </row>
    <row r="38" spans="1:9" ht="13.5" thickBot="1" x14ac:dyDescent="0.25">
      <c r="A38" s="8"/>
      <c r="B38" s="9"/>
      <c r="C38" s="79"/>
      <c r="D38" s="82"/>
      <c r="E38" s="85"/>
      <c r="F38" s="15" t="s">
        <v>4</v>
      </c>
      <c r="G38" s="32">
        <v>0</v>
      </c>
      <c r="H38" s="13"/>
      <c r="I38" s="12"/>
    </row>
    <row r="39" spans="1:9" ht="13.5" thickBot="1" x14ac:dyDescent="0.25">
      <c r="A39" s="8"/>
      <c r="B39" s="9"/>
      <c r="C39" s="17"/>
      <c r="D39" s="18"/>
      <c r="E39" s="19"/>
      <c r="F39" s="20" t="s">
        <v>3</v>
      </c>
      <c r="G39" s="36">
        <f>SUM(G36:G38)</f>
        <v>3.8</v>
      </c>
      <c r="H39" s="21"/>
      <c r="I39" s="22"/>
    </row>
    <row r="40" spans="1:9" ht="24.75" thickBot="1" x14ac:dyDescent="0.25">
      <c r="A40" s="8"/>
      <c r="B40" s="9">
        <v>7</v>
      </c>
      <c r="C40" s="77" t="s">
        <v>367</v>
      </c>
      <c r="D40" s="80" t="s">
        <v>127</v>
      </c>
      <c r="E40" s="83" t="s">
        <v>407</v>
      </c>
      <c r="F40" s="10" t="s">
        <v>6</v>
      </c>
      <c r="G40" s="32">
        <v>70</v>
      </c>
      <c r="H40" s="11" t="s">
        <v>368</v>
      </c>
      <c r="I40" s="12">
        <v>1220</v>
      </c>
    </row>
    <row r="41" spans="1:9" ht="13.5" thickBot="1" x14ac:dyDescent="0.25">
      <c r="A41" s="8"/>
      <c r="B41" s="9"/>
      <c r="C41" s="78"/>
      <c r="D41" s="81"/>
      <c r="E41" s="84"/>
      <c r="F41" s="10" t="s">
        <v>5</v>
      </c>
      <c r="G41" s="32">
        <v>384.7</v>
      </c>
      <c r="H41" s="13"/>
      <c r="I41" s="12"/>
    </row>
    <row r="42" spans="1:9" ht="13.5" thickBot="1" x14ac:dyDescent="0.25">
      <c r="A42" s="8"/>
      <c r="B42" s="9"/>
      <c r="C42" s="79"/>
      <c r="D42" s="82"/>
      <c r="E42" s="85"/>
      <c r="F42" s="15" t="s">
        <v>4</v>
      </c>
      <c r="G42" s="32">
        <v>0</v>
      </c>
      <c r="H42" s="13"/>
      <c r="I42" s="12"/>
    </row>
    <row r="43" spans="1:9" ht="13.5" thickBot="1" x14ac:dyDescent="0.25">
      <c r="A43" s="8"/>
      <c r="B43" s="9"/>
      <c r="C43" s="17"/>
      <c r="D43" s="18"/>
      <c r="E43" s="19"/>
      <c r="F43" s="20" t="s">
        <v>3</v>
      </c>
      <c r="G43" s="36">
        <f>SUM(G40:G42)</f>
        <v>454.7</v>
      </c>
      <c r="H43" s="21"/>
      <c r="I43" s="22"/>
    </row>
    <row r="44" spans="1:9" ht="13.5" thickBot="1" x14ac:dyDescent="0.25">
      <c r="A44" s="7"/>
      <c r="B44" s="92" t="s">
        <v>2</v>
      </c>
      <c r="C44" s="93"/>
      <c r="D44" s="93"/>
      <c r="E44" s="93"/>
      <c r="F44" s="94"/>
      <c r="G44" s="38">
        <f>+G19+G23+G27+G31+G35+G39+G43</f>
        <v>9536.7999999999993</v>
      </c>
      <c r="H44" s="25"/>
      <c r="I44" s="26"/>
    </row>
    <row r="45" spans="1:9" ht="13.5" thickBot="1" x14ac:dyDescent="0.25">
      <c r="A45" s="7">
        <v>2</v>
      </c>
      <c r="B45" s="90" t="s">
        <v>369</v>
      </c>
      <c r="C45" s="91"/>
      <c r="D45" s="91"/>
      <c r="E45" s="91"/>
      <c r="F45" s="91"/>
      <c r="G45" s="91"/>
      <c r="H45" s="91"/>
      <c r="I45" s="91"/>
    </row>
    <row r="46" spans="1:9" ht="13.5" thickBot="1" x14ac:dyDescent="0.25">
      <c r="A46" s="8"/>
      <c r="B46" s="9">
        <v>4</v>
      </c>
      <c r="C46" s="77" t="s">
        <v>370</v>
      </c>
      <c r="D46" s="80" t="s">
        <v>127</v>
      </c>
      <c r="E46" s="83" t="s">
        <v>407</v>
      </c>
      <c r="F46" s="10" t="s">
        <v>6</v>
      </c>
      <c r="G46" s="32">
        <v>242</v>
      </c>
      <c r="H46" s="11" t="s">
        <v>371</v>
      </c>
      <c r="I46" s="12">
        <v>71</v>
      </c>
    </row>
    <row r="47" spans="1:9" ht="15.75" thickBot="1" x14ac:dyDescent="0.25">
      <c r="A47" s="8"/>
      <c r="B47" s="9"/>
      <c r="C47" s="78"/>
      <c r="D47" s="81"/>
      <c r="E47" s="84"/>
      <c r="F47" s="10" t="s">
        <v>5</v>
      </c>
      <c r="G47" s="32">
        <v>348.2</v>
      </c>
      <c r="H47" s="27"/>
      <c r="I47" s="12"/>
    </row>
    <row r="48" spans="1:9" ht="13.5" thickBot="1" x14ac:dyDescent="0.25">
      <c r="A48" s="8"/>
      <c r="B48" s="9"/>
      <c r="C48" s="79"/>
      <c r="D48" s="82"/>
      <c r="E48" s="85"/>
      <c r="F48" s="15" t="s">
        <v>149</v>
      </c>
      <c r="G48" s="32">
        <v>20</v>
      </c>
      <c r="H48" s="11"/>
      <c r="I48" s="12"/>
    </row>
    <row r="49" spans="1:9" ht="13.5" thickBot="1" x14ac:dyDescent="0.25">
      <c r="A49" s="8"/>
      <c r="B49" s="9"/>
      <c r="C49" s="17"/>
      <c r="D49" s="18"/>
      <c r="E49" s="19"/>
      <c r="F49" s="20" t="s">
        <v>3</v>
      </c>
      <c r="G49" s="36">
        <f>SUM(G46:G48)</f>
        <v>610.20000000000005</v>
      </c>
      <c r="H49" s="21"/>
      <c r="I49" s="22"/>
    </row>
    <row r="50" spans="1:9" ht="24.75" thickBot="1" x14ac:dyDescent="0.25">
      <c r="A50" s="8"/>
      <c r="B50" s="9">
        <v>5</v>
      </c>
      <c r="C50" s="77" t="s">
        <v>372</v>
      </c>
      <c r="D50" s="80" t="s">
        <v>127</v>
      </c>
      <c r="E50" s="83" t="s">
        <v>407</v>
      </c>
      <c r="F50" s="10" t="s">
        <v>6</v>
      </c>
      <c r="G50" s="32">
        <v>129.4</v>
      </c>
      <c r="H50" s="11" t="s">
        <v>373</v>
      </c>
      <c r="I50" s="12">
        <v>168</v>
      </c>
    </row>
    <row r="51" spans="1:9" ht="15.75" thickBot="1" x14ac:dyDescent="0.25">
      <c r="A51" s="8"/>
      <c r="B51" s="9"/>
      <c r="C51" s="78"/>
      <c r="D51" s="81"/>
      <c r="E51" s="84"/>
      <c r="F51" s="10" t="s">
        <v>5</v>
      </c>
      <c r="G51" s="32">
        <v>112.1</v>
      </c>
      <c r="H51" s="27"/>
      <c r="I51" s="12"/>
    </row>
    <row r="52" spans="1:9" ht="13.5" thickBot="1" x14ac:dyDescent="0.25">
      <c r="A52" s="8"/>
      <c r="B52" s="9"/>
      <c r="C52" s="79"/>
      <c r="D52" s="82"/>
      <c r="E52" s="85"/>
      <c r="F52" s="15" t="s">
        <v>4</v>
      </c>
      <c r="G52" s="32">
        <v>0</v>
      </c>
      <c r="H52" s="11"/>
      <c r="I52" s="12"/>
    </row>
    <row r="53" spans="1:9" ht="13.5" thickBot="1" x14ac:dyDescent="0.25">
      <c r="A53" s="8"/>
      <c r="B53" s="9"/>
      <c r="C53" s="17"/>
      <c r="D53" s="18"/>
      <c r="E53" s="19"/>
      <c r="F53" s="20" t="s">
        <v>3</v>
      </c>
      <c r="G53" s="36">
        <f>SUM(G50:G52)</f>
        <v>241.5</v>
      </c>
      <c r="H53" s="21"/>
      <c r="I53" s="22"/>
    </row>
    <row r="54" spans="1:9" ht="24.75" thickBot="1" x14ac:dyDescent="0.25">
      <c r="A54" s="8"/>
      <c r="B54" s="9">
        <v>7</v>
      </c>
      <c r="C54" s="77" t="s">
        <v>374</v>
      </c>
      <c r="D54" s="80" t="s">
        <v>127</v>
      </c>
      <c r="E54" s="83" t="s">
        <v>407</v>
      </c>
      <c r="F54" s="10" t="s">
        <v>6</v>
      </c>
      <c r="G54" s="32">
        <v>0</v>
      </c>
      <c r="H54" s="11" t="s">
        <v>375</v>
      </c>
      <c r="I54" s="12">
        <v>20</v>
      </c>
    </row>
    <row r="55" spans="1:9" ht="15.75" thickBot="1" x14ac:dyDescent="0.25">
      <c r="A55" s="8"/>
      <c r="B55" s="9"/>
      <c r="C55" s="78"/>
      <c r="D55" s="81"/>
      <c r="E55" s="84"/>
      <c r="F55" s="10" t="s">
        <v>5</v>
      </c>
      <c r="G55" s="32">
        <v>81.099999999999994</v>
      </c>
      <c r="H55" s="27"/>
      <c r="I55" s="12"/>
    </row>
    <row r="56" spans="1:9" ht="13.5" thickBot="1" x14ac:dyDescent="0.25">
      <c r="A56" s="8"/>
      <c r="B56" s="9"/>
      <c r="C56" s="79"/>
      <c r="D56" s="82"/>
      <c r="E56" s="85"/>
      <c r="F56" s="15" t="s">
        <v>4</v>
      </c>
      <c r="G56" s="32">
        <v>0</v>
      </c>
      <c r="H56" s="11"/>
      <c r="I56" s="12"/>
    </row>
    <row r="57" spans="1:9" ht="13.5" thickBot="1" x14ac:dyDescent="0.25">
      <c r="A57" s="8"/>
      <c r="B57" s="9"/>
      <c r="C57" s="17"/>
      <c r="D57" s="18"/>
      <c r="E57" s="19"/>
      <c r="F57" s="20" t="s">
        <v>3</v>
      </c>
      <c r="G57" s="36">
        <f>SUM(G54:G56)</f>
        <v>81.099999999999994</v>
      </c>
      <c r="H57" s="21"/>
      <c r="I57" s="22"/>
    </row>
    <row r="58" spans="1:9" ht="13.5" thickBot="1" x14ac:dyDescent="0.25">
      <c r="A58" s="8"/>
      <c r="B58" s="9">
        <v>14</v>
      </c>
      <c r="C58" s="77" t="s">
        <v>376</v>
      </c>
      <c r="D58" s="80" t="s">
        <v>127</v>
      </c>
      <c r="E58" s="83" t="s">
        <v>408</v>
      </c>
      <c r="F58" s="10" t="s">
        <v>6</v>
      </c>
      <c r="G58" s="32">
        <v>0</v>
      </c>
      <c r="H58" s="11" t="s">
        <v>371</v>
      </c>
      <c r="I58" s="12">
        <v>100</v>
      </c>
    </row>
    <row r="59" spans="1:9" ht="15.75" thickBot="1" x14ac:dyDescent="0.25">
      <c r="A59" s="8"/>
      <c r="B59" s="9"/>
      <c r="C59" s="78"/>
      <c r="D59" s="81"/>
      <c r="E59" s="84"/>
      <c r="F59" s="10" t="s">
        <v>5</v>
      </c>
      <c r="G59" s="32">
        <v>12.5</v>
      </c>
      <c r="H59" s="27"/>
      <c r="I59" s="12"/>
    </row>
    <row r="60" spans="1:9" ht="13.5" thickBot="1" x14ac:dyDescent="0.25">
      <c r="A60" s="8"/>
      <c r="B60" s="9"/>
      <c r="C60" s="79"/>
      <c r="D60" s="82"/>
      <c r="E60" s="85"/>
      <c r="F60" s="15" t="s">
        <v>4</v>
      </c>
      <c r="G60" s="32">
        <v>79.599999999999994</v>
      </c>
      <c r="H60" s="11"/>
      <c r="I60" s="12"/>
    </row>
    <row r="61" spans="1:9" ht="13.5" thickBot="1" x14ac:dyDescent="0.25">
      <c r="A61" s="8"/>
      <c r="B61" s="9"/>
      <c r="C61" s="17"/>
      <c r="D61" s="18"/>
      <c r="E61" s="19"/>
      <c r="F61" s="20" t="s">
        <v>3</v>
      </c>
      <c r="G61" s="36">
        <f>SUM(G58:G60)</f>
        <v>92.1</v>
      </c>
      <c r="H61" s="21"/>
      <c r="I61" s="22"/>
    </row>
    <row r="62" spans="1:9" ht="24.75" thickBot="1" x14ac:dyDescent="0.25">
      <c r="A62" s="8"/>
      <c r="B62" s="9">
        <v>12</v>
      </c>
      <c r="C62" s="77" t="s">
        <v>377</v>
      </c>
      <c r="D62" s="80" t="s">
        <v>127</v>
      </c>
      <c r="E62" s="83" t="s">
        <v>407</v>
      </c>
      <c r="F62" s="10" t="s">
        <v>6</v>
      </c>
      <c r="G62" s="32">
        <v>0</v>
      </c>
      <c r="H62" s="11" t="s">
        <v>378</v>
      </c>
      <c r="I62" s="12">
        <v>12</v>
      </c>
    </row>
    <row r="63" spans="1:9" ht="15.75" thickBot="1" x14ac:dyDescent="0.25">
      <c r="A63" s="8"/>
      <c r="B63" s="9"/>
      <c r="C63" s="78"/>
      <c r="D63" s="81"/>
      <c r="E63" s="84"/>
      <c r="F63" s="10" t="s">
        <v>5</v>
      </c>
      <c r="G63" s="32">
        <v>0</v>
      </c>
      <c r="H63" s="27"/>
      <c r="I63" s="12"/>
    </row>
    <row r="64" spans="1:9" ht="13.5" thickBot="1" x14ac:dyDescent="0.25">
      <c r="A64" s="8"/>
      <c r="B64" s="9"/>
      <c r="C64" s="79"/>
      <c r="D64" s="82"/>
      <c r="E64" s="85"/>
      <c r="F64" s="15" t="s">
        <v>4</v>
      </c>
      <c r="G64" s="32">
        <v>0</v>
      </c>
      <c r="H64" s="11"/>
      <c r="I64" s="12"/>
    </row>
    <row r="65" spans="1:9" ht="13.5" thickBot="1" x14ac:dyDescent="0.25">
      <c r="A65" s="8"/>
      <c r="B65" s="9"/>
      <c r="C65" s="17"/>
      <c r="D65" s="18"/>
      <c r="E65" s="19"/>
      <c r="F65" s="20" t="s">
        <v>3</v>
      </c>
      <c r="G65" s="36">
        <f>SUM(G62:G64)</f>
        <v>0</v>
      </c>
      <c r="H65" s="21"/>
      <c r="I65" s="22"/>
    </row>
    <row r="66" spans="1:9" ht="24.75" thickBot="1" x14ac:dyDescent="0.25">
      <c r="A66" s="8"/>
      <c r="B66" s="9">
        <v>13</v>
      </c>
      <c r="C66" s="77" t="s">
        <v>379</v>
      </c>
      <c r="D66" s="80" t="s">
        <v>127</v>
      </c>
      <c r="E66" s="83" t="s">
        <v>407</v>
      </c>
      <c r="F66" s="10" t="s">
        <v>6</v>
      </c>
      <c r="G66" s="32">
        <v>0</v>
      </c>
      <c r="H66" s="11" t="s">
        <v>490</v>
      </c>
      <c r="I66" s="12">
        <v>2</v>
      </c>
    </row>
    <row r="67" spans="1:9" ht="15.75" thickBot="1" x14ac:dyDescent="0.25">
      <c r="A67" s="8"/>
      <c r="B67" s="9"/>
      <c r="C67" s="78"/>
      <c r="D67" s="81"/>
      <c r="E67" s="84"/>
      <c r="F67" s="10" t="s">
        <v>5</v>
      </c>
      <c r="G67" s="32">
        <v>0</v>
      </c>
      <c r="H67" s="27"/>
      <c r="I67" s="12"/>
    </row>
    <row r="68" spans="1:9" ht="13.5" thickBot="1" x14ac:dyDescent="0.25">
      <c r="A68" s="8"/>
      <c r="B68" s="9"/>
      <c r="C68" s="79"/>
      <c r="D68" s="82"/>
      <c r="E68" s="85"/>
      <c r="F68" s="15" t="s">
        <v>4</v>
      </c>
      <c r="G68" s="32">
        <v>0</v>
      </c>
      <c r="H68" s="11"/>
      <c r="I68" s="12"/>
    </row>
    <row r="69" spans="1:9" ht="13.5" thickBot="1" x14ac:dyDescent="0.25">
      <c r="A69" s="8"/>
      <c r="B69" s="9"/>
      <c r="C69" s="17"/>
      <c r="D69" s="18"/>
      <c r="E69" s="19"/>
      <c r="F69" s="20" t="s">
        <v>3</v>
      </c>
      <c r="G69" s="36">
        <f>SUM(G66:G68)</f>
        <v>0</v>
      </c>
      <c r="H69" s="21"/>
      <c r="I69" s="22"/>
    </row>
    <row r="70" spans="1:9" ht="24.75" thickBot="1" x14ac:dyDescent="0.25">
      <c r="A70" s="8"/>
      <c r="B70" s="9">
        <v>15</v>
      </c>
      <c r="C70" s="77" t="s">
        <v>380</v>
      </c>
      <c r="D70" s="80" t="s">
        <v>127</v>
      </c>
      <c r="E70" s="83" t="s">
        <v>407</v>
      </c>
      <c r="F70" s="10" t="s">
        <v>6</v>
      </c>
      <c r="G70" s="32">
        <v>71.099999999999994</v>
      </c>
      <c r="H70" s="11" t="s">
        <v>381</v>
      </c>
      <c r="I70" s="12">
        <v>350</v>
      </c>
    </row>
    <row r="71" spans="1:9" ht="15.75" thickBot="1" x14ac:dyDescent="0.25">
      <c r="A71" s="8"/>
      <c r="B71" s="9"/>
      <c r="C71" s="78"/>
      <c r="D71" s="81"/>
      <c r="E71" s="84"/>
      <c r="F71" s="10" t="s">
        <v>5</v>
      </c>
      <c r="G71" s="32">
        <v>0</v>
      </c>
      <c r="H71" s="27"/>
      <c r="I71" s="12"/>
    </row>
    <row r="72" spans="1:9" ht="13.5" thickBot="1" x14ac:dyDescent="0.25">
      <c r="A72" s="8"/>
      <c r="B72" s="9"/>
      <c r="C72" s="79"/>
      <c r="D72" s="82"/>
      <c r="E72" s="85"/>
      <c r="F72" s="15" t="s">
        <v>4</v>
      </c>
      <c r="G72" s="32">
        <v>0</v>
      </c>
      <c r="H72" s="11"/>
      <c r="I72" s="12"/>
    </row>
    <row r="73" spans="1:9" ht="13.5" thickBot="1" x14ac:dyDescent="0.25">
      <c r="A73" s="8"/>
      <c r="B73" s="9"/>
      <c r="C73" s="17"/>
      <c r="D73" s="18"/>
      <c r="E73" s="19"/>
      <c r="F73" s="20" t="s">
        <v>3</v>
      </c>
      <c r="G73" s="36">
        <f>SUM(G70:G72)</f>
        <v>71.099999999999994</v>
      </c>
      <c r="H73" s="21"/>
      <c r="I73" s="22"/>
    </row>
    <row r="74" spans="1:9" ht="24.75" thickBot="1" x14ac:dyDescent="0.25">
      <c r="A74" s="8"/>
      <c r="B74" s="9">
        <v>16</v>
      </c>
      <c r="C74" s="77" t="s">
        <v>382</v>
      </c>
      <c r="D74" s="80" t="s">
        <v>127</v>
      </c>
      <c r="E74" s="83" t="s">
        <v>407</v>
      </c>
      <c r="F74" s="10" t="s">
        <v>6</v>
      </c>
      <c r="G74" s="32">
        <v>23.3</v>
      </c>
      <c r="H74" s="11" t="s">
        <v>383</v>
      </c>
      <c r="I74" s="12">
        <v>79</v>
      </c>
    </row>
    <row r="75" spans="1:9" ht="15.75" thickBot="1" x14ac:dyDescent="0.25">
      <c r="A75" s="8"/>
      <c r="B75" s="9"/>
      <c r="C75" s="78"/>
      <c r="D75" s="81"/>
      <c r="E75" s="84"/>
      <c r="F75" s="10" t="s">
        <v>5</v>
      </c>
      <c r="G75" s="32">
        <v>34.5</v>
      </c>
      <c r="H75" s="27"/>
      <c r="I75" s="12"/>
    </row>
    <row r="76" spans="1:9" ht="13.5" thickBot="1" x14ac:dyDescent="0.25">
      <c r="A76" s="8"/>
      <c r="B76" s="9"/>
      <c r="C76" s="79"/>
      <c r="D76" s="82"/>
      <c r="E76" s="85"/>
      <c r="F76" s="15" t="s">
        <v>4</v>
      </c>
      <c r="G76" s="32">
        <v>0</v>
      </c>
      <c r="H76" s="11"/>
      <c r="I76" s="12"/>
    </row>
    <row r="77" spans="1:9" ht="13.5" thickBot="1" x14ac:dyDescent="0.25">
      <c r="A77" s="8"/>
      <c r="B77" s="9"/>
      <c r="C77" s="17"/>
      <c r="D77" s="18"/>
      <c r="E77" s="19"/>
      <c r="F77" s="20" t="s">
        <v>3</v>
      </c>
      <c r="G77" s="36">
        <f>SUM(G74:G76)</f>
        <v>57.8</v>
      </c>
      <c r="H77" s="21"/>
      <c r="I77" s="22"/>
    </row>
    <row r="78" spans="1:9" ht="13.5" thickBot="1" x14ac:dyDescent="0.25">
      <c r="A78" s="8"/>
      <c r="B78" s="9">
        <v>17</v>
      </c>
      <c r="C78" s="77" t="s">
        <v>384</v>
      </c>
      <c r="D78" s="80" t="s">
        <v>127</v>
      </c>
      <c r="E78" s="83" t="s">
        <v>407</v>
      </c>
      <c r="F78" s="10" t="s">
        <v>6</v>
      </c>
      <c r="G78" s="32">
        <v>0</v>
      </c>
      <c r="H78" s="11" t="s">
        <v>164</v>
      </c>
      <c r="I78" s="12">
        <v>0</v>
      </c>
    </row>
    <row r="79" spans="1:9" ht="15.75" thickBot="1" x14ac:dyDescent="0.25">
      <c r="A79" s="8"/>
      <c r="B79" s="9"/>
      <c r="C79" s="78"/>
      <c r="D79" s="81"/>
      <c r="E79" s="84"/>
      <c r="F79" s="10" t="s">
        <v>5</v>
      </c>
      <c r="G79" s="32">
        <v>0</v>
      </c>
      <c r="H79" s="27"/>
      <c r="I79" s="12"/>
    </row>
    <row r="80" spans="1:9" ht="13.5" thickBot="1" x14ac:dyDescent="0.25">
      <c r="A80" s="8"/>
      <c r="B80" s="9"/>
      <c r="C80" s="79"/>
      <c r="D80" s="82"/>
      <c r="E80" s="85"/>
      <c r="F80" s="15" t="s">
        <v>4</v>
      </c>
      <c r="G80" s="32">
        <v>0</v>
      </c>
      <c r="H80" s="11"/>
      <c r="I80" s="12"/>
    </row>
    <row r="81" spans="1:9" ht="13.5" thickBot="1" x14ac:dyDescent="0.25">
      <c r="A81" s="8"/>
      <c r="B81" s="9"/>
      <c r="C81" s="17"/>
      <c r="D81" s="18"/>
      <c r="E81" s="19"/>
      <c r="F81" s="20" t="s">
        <v>3</v>
      </c>
      <c r="G81" s="36">
        <f>SUM(G78:G80)</f>
        <v>0</v>
      </c>
      <c r="H81" s="21"/>
      <c r="I81" s="22"/>
    </row>
    <row r="82" spans="1:9" ht="13.5" customHeight="1" thickBot="1" x14ac:dyDescent="0.25">
      <c r="A82" s="8"/>
      <c r="B82" s="9">
        <v>18</v>
      </c>
      <c r="C82" s="77" t="s">
        <v>482</v>
      </c>
      <c r="D82" s="80" t="s">
        <v>127</v>
      </c>
      <c r="E82" s="83" t="s">
        <v>408</v>
      </c>
      <c r="F82" s="10" t="s">
        <v>6</v>
      </c>
      <c r="G82" s="32">
        <v>0</v>
      </c>
      <c r="H82" s="11" t="s">
        <v>164</v>
      </c>
      <c r="I82" s="12">
        <v>0</v>
      </c>
    </row>
    <row r="83" spans="1:9" ht="15.75" thickBot="1" x14ac:dyDescent="0.25">
      <c r="A83" s="8"/>
      <c r="B83" s="9"/>
      <c r="C83" s="78"/>
      <c r="D83" s="81"/>
      <c r="E83" s="84"/>
      <c r="F83" s="10" t="s">
        <v>5</v>
      </c>
      <c r="G83" s="32">
        <v>0</v>
      </c>
      <c r="H83" s="27"/>
      <c r="I83" s="12"/>
    </row>
    <row r="84" spans="1:9" ht="13.5" thickBot="1" x14ac:dyDescent="0.25">
      <c r="A84" s="8"/>
      <c r="B84" s="9"/>
      <c r="C84" s="79"/>
      <c r="D84" s="82"/>
      <c r="E84" s="85"/>
      <c r="F84" s="15" t="s">
        <v>149</v>
      </c>
      <c r="G84" s="32">
        <v>36</v>
      </c>
      <c r="H84" s="11"/>
      <c r="I84" s="12"/>
    </row>
    <row r="85" spans="1:9" ht="13.5" thickBot="1" x14ac:dyDescent="0.25">
      <c r="A85" s="8"/>
      <c r="B85" s="9"/>
      <c r="C85" s="17"/>
      <c r="D85" s="18"/>
      <c r="E85" s="19"/>
      <c r="F85" s="20" t="s">
        <v>3</v>
      </c>
      <c r="G85" s="36">
        <f>SUM(G82:G84)</f>
        <v>36</v>
      </c>
      <c r="H85" s="21"/>
      <c r="I85" s="22"/>
    </row>
    <row r="86" spans="1:9" ht="24.75" thickBot="1" x14ac:dyDescent="0.25">
      <c r="A86" s="8"/>
      <c r="B86" s="9">
        <v>19</v>
      </c>
      <c r="C86" s="77" t="s">
        <v>385</v>
      </c>
      <c r="D86" s="80" t="s">
        <v>127</v>
      </c>
      <c r="E86" s="83" t="s">
        <v>408</v>
      </c>
      <c r="F86" s="10" t="s">
        <v>6</v>
      </c>
      <c r="G86" s="32">
        <v>0</v>
      </c>
      <c r="H86" s="11" t="s">
        <v>386</v>
      </c>
      <c r="I86" s="44">
        <v>0</v>
      </c>
    </row>
    <row r="87" spans="1:9" ht="15.75" thickBot="1" x14ac:dyDescent="0.25">
      <c r="A87" s="8"/>
      <c r="B87" s="9"/>
      <c r="C87" s="78"/>
      <c r="D87" s="81"/>
      <c r="E87" s="84"/>
      <c r="F87" s="10" t="s">
        <v>5</v>
      </c>
      <c r="G87" s="32">
        <v>0</v>
      </c>
      <c r="H87" s="27"/>
      <c r="I87" s="12"/>
    </row>
    <row r="88" spans="1:9" ht="13.5" thickBot="1" x14ac:dyDescent="0.25">
      <c r="A88" s="8"/>
      <c r="B88" s="9"/>
      <c r="C88" s="79"/>
      <c r="D88" s="82"/>
      <c r="E88" s="85"/>
      <c r="F88" s="15" t="s">
        <v>149</v>
      </c>
      <c r="G88" s="32">
        <v>50</v>
      </c>
      <c r="H88" s="11"/>
      <c r="I88" s="12"/>
    </row>
    <row r="89" spans="1:9" ht="13.5" thickBot="1" x14ac:dyDescent="0.25">
      <c r="A89" s="8"/>
      <c r="B89" s="9"/>
      <c r="C89" s="17"/>
      <c r="D89" s="18"/>
      <c r="E89" s="19"/>
      <c r="F89" s="20" t="s">
        <v>3</v>
      </c>
      <c r="G89" s="36">
        <f>SUM(G86:G88)</f>
        <v>50</v>
      </c>
      <c r="H89" s="21"/>
      <c r="I89" s="22"/>
    </row>
    <row r="90" spans="1:9" ht="13.5" thickBot="1" x14ac:dyDescent="0.25">
      <c r="A90" s="8"/>
      <c r="B90" s="9">
        <v>20</v>
      </c>
      <c r="C90" s="77" t="s">
        <v>387</v>
      </c>
      <c r="D90" s="80" t="s">
        <v>127</v>
      </c>
      <c r="E90" s="83" t="s">
        <v>408</v>
      </c>
      <c r="F90" s="10" t="s">
        <v>6</v>
      </c>
      <c r="G90" s="32">
        <v>0</v>
      </c>
      <c r="H90" s="11" t="s">
        <v>164</v>
      </c>
      <c r="I90" s="44">
        <v>2</v>
      </c>
    </row>
    <row r="91" spans="1:9" ht="15.75" thickBot="1" x14ac:dyDescent="0.25">
      <c r="A91" s="8"/>
      <c r="B91" s="9"/>
      <c r="C91" s="78"/>
      <c r="D91" s="81"/>
      <c r="E91" s="84"/>
      <c r="F91" s="10" t="s">
        <v>5</v>
      </c>
      <c r="G91" s="32">
        <v>0</v>
      </c>
      <c r="H91" s="27"/>
      <c r="I91" s="12"/>
    </row>
    <row r="92" spans="1:9" ht="13.5" thickBot="1" x14ac:dyDescent="0.25">
      <c r="A92" s="8"/>
      <c r="B92" s="9"/>
      <c r="C92" s="79"/>
      <c r="D92" s="82"/>
      <c r="E92" s="85"/>
      <c r="F92" s="15" t="s">
        <v>4</v>
      </c>
      <c r="G92" s="32">
        <v>0</v>
      </c>
      <c r="H92" s="11"/>
      <c r="I92" s="12"/>
    </row>
    <row r="93" spans="1:9" ht="13.5" thickBot="1" x14ac:dyDescent="0.25">
      <c r="A93" s="8"/>
      <c r="B93" s="9"/>
      <c r="C93" s="17"/>
      <c r="D93" s="18"/>
      <c r="E93" s="19"/>
      <c r="F93" s="20" t="s">
        <v>3</v>
      </c>
      <c r="G93" s="36">
        <f>SUM(G90:G92)</f>
        <v>0</v>
      </c>
      <c r="H93" s="21"/>
      <c r="I93" s="22"/>
    </row>
    <row r="94" spans="1:9" ht="26.25" customHeight="1" thickBot="1" x14ac:dyDescent="0.25">
      <c r="A94" s="8"/>
      <c r="B94" s="9">
        <v>23</v>
      </c>
      <c r="C94" s="77" t="s">
        <v>388</v>
      </c>
      <c r="D94" s="80" t="s">
        <v>127</v>
      </c>
      <c r="E94" s="83" t="s">
        <v>407</v>
      </c>
      <c r="F94" s="10" t="s">
        <v>6</v>
      </c>
      <c r="G94" s="32">
        <v>0</v>
      </c>
      <c r="H94" s="11" t="s">
        <v>493</v>
      </c>
      <c r="I94" s="44">
        <v>6</v>
      </c>
    </row>
    <row r="95" spans="1:9" ht="15.75" thickBot="1" x14ac:dyDescent="0.25">
      <c r="A95" s="8"/>
      <c r="B95" s="9"/>
      <c r="C95" s="78"/>
      <c r="D95" s="81"/>
      <c r="E95" s="84"/>
      <c r="F95" s="10" t="s">
        <v>5</v>
      </c>
      <c r="G95" s="32">
        <v>0</v>
      </c>
      <c r="H95" s="27"/>
      <c r="I95" s="12"/>
    </row>
    <row r="96" spans="1:9" ht="13.5" thickBot="1" x14ac:dyDescent="0.25">
      <c r="A96" s="8"/>
      <c r="B96" s="9"/>
      <c r="C96" s="79"/>
      <c r="D96" s="82"/>
      <c r="E96" s="85"/>
      <c r="F96" s="15" t="s">
        <v>4</v>
      </c>
      <c r="G96" s="32">
        <v>0</v>
      </c>
      <c r="H96" s="11"/>
      <c r="I96" s="12"/>
    </row>
    <row r="97" spans="1:9" ht="13.5" thickBot="1" x14ac:dyDescent="0.25">
      <c r="A97" s="8"/>
      <c r="B97" s="9"/>
      <c r="C97" s="17"/>
      <c r="D97" s="18"/>
      <c r="E97" s="19"/>
      <c r="F97" s="20" t="s">
        <v>3</v>
      </c>
      <c r="G97" s="36">
        <f>SUM(G94:G96)</f>
        <v>0</v>
      </c>
      <c r="H97" s="21"/>
      <c r="I97" s="22"/>
    </row>
    <row r="98" spans="1:9" ht="36.75" customHeight="1" thickBot="1" x14ac:dyDescent="0.25">
      <c r="A98" s="8"/>
      <c r="B98" s="9">
        <v>21</v>
      </c>
      <c r="C98" s="77" t="s">
        <v>483</v>
      </c>
      <c r="D98" s="80" t="s">
        <v>145</v>
      </c>
      <c r="E98" s="83" t="s">
        <v>407</v>
      </c>
      <c r="F98" s="10" t="s">
        <v>6</v>
      </c>
      <c r="G98" s="32">
        <v>0</v>
      </c>
      <c r="H98" s="13" t="s">
        <v>491</v>
      </c>
      <c r="I98" s="44">
        <v>10</v>
      </c>
    </row>
    <row r="99" spans="1:9" ht="15.75" thickBot="1" x14ac:dyDescent="0.25">
      <c r="A99" s="8"/>
      <c r="B99" s="9"/>
      <c r="C99" s="78"/>
      <c r="D99" s="81"/>
      <c r="E99" s="84"/>
      <c r="F99" s="10" t="s">
        <v>5</v>
      </c>
      <c r="G99" s="32">
        <v>0</v>
      </c>
      <c r="H99" s="27"/>
      <c r="I99" s="12"/>
    </row>
    <row r="100" spans="1:9" ht="13.5" thickBot="1" x14ac:dyDescent="0.25">
      <c r="A100" s="8"/>
      <c r="B100" s="9"/>
      <c r="C100" s="79"/>
      <c r="D100" s="82"/>
      <c r="E100" s="85"/>
      <c r="F100" s="15" t="s">
        <v>149</v>
      </c>
      <c r="G100" s="32">
        <v>32</v>
      </c>
      <c r="H100" s="11"/>
      <c r="I100" s="12"/>
    </row>
    <row r="101" spans="1:9" ht="13.5" thickBot="1" x14ac:dyDescent="0.25">
      <c r="A101" s="8"/>
      <c r="B101" s="9"/>
      <c r="C101" s="17"/>
      <c r="D101" s="18"/>
      <c r="E101" s="19"/>
      <c r="F101" s="20" t="s">
        <v>3</v>
      </c>
      <c r="G101" s="36">
        <f>SUM(G98:G100)</f>
        <v>32</v>
      </c>
      <c r="H101" s="21"/>
      <c r="I101" s="22"/>
    </row>
    <row r="102" spans="1:9" ht="36" customHeight="1" thickBot="1" x14ac:dyDescent="0.25">
      <c r="A102" s="8"/>
      <c r="B102" s="9">
        <v>22</v>
      </c>
      <c r="C102" s="77" t="s">
        <v>484</v>
      </c>
      <c r="D102" s="80" t="s">
        <v>145</v>
      </c>
      <c r="E102" s="83" t="s">
        <v>407</v>
      </c>
      <c r="F102" s="10" t="s">
        <v>6</v>
      </c>
      <c r="G102" s="32">
        <v>0</v>
      </c>
      <c r="H102" s="13" t="s">
        <v>492</v>
      </c>
      <c r="I102" s="44">
        <v>20</v>
      </c>
    </row>
    <row r="103" spans="1:9" ht="15.75" thickBot="1" x14ac:dyDescent="0.25">
      <c r="A103" s="8"/>
      <c r="B103" s="9"/>
      <c r="C103" s="78"/>
      <c r="D103" s="81"/>
      <c r="E103" s="84"/>
      <c r="F103" s="10" t="s">
        <v>5</v>
      </c>
      <c r="G103" s="32">
        <v>0</v>
      </c>
      <c r="H103" s="27"/>
      <c r="I103" s="12"/>
    </row>
    <row r="104" spans="1:9" ht="13.5" thickBot="1" x14ac:dyDescent="0.25">
      <c r="A104" s="8"/>
      <c r="B104" s="9"/>
      <c r="C104" s="79"/>
      <c r="D104" s="82"/>
      <c r="E104" s="85"/>
      <c r="F104" s="15" t="s">
        <v>149</v>
      </c>
      <c r="G104" s="32">
        <v>0</v>
      </c>
      <c r="H104" s="11"/>
      <c r="I104" s="12"/>
    </row>
    <row r="105" spans="1:9" ht="13.5" thickBot="1" x14ac:dyDescent="0.25">
      <c r="A105" s="8"/>
      <c r="B105" s="9"/>
      <c r="C105" s="17"/>
      <c r="D105" s="18"/>
      <c r="E105" s="19"/>
      <c r="F105" s="20" t="s">
        <v>3</v>
      </c>
      <c r="G105" s="36">
        <f>SUM(G102:G104)</f>
        <v>0</v>
      </c>
      <c r="H105" s="21"/>
      <c r="I105" s="22"/>
    </row>
    <row r="106" spans="1:9" ht="36" customHeight="1" thickBot="1" x14ac:dyDescent="0.25">
      <c r="A106" s="8"/>
      <c r="B106" s="9">
        <v>24</v>
      </c>
      <c r="C106" s="77" t="s">
        <v>494</v>
      </c>
      <c r="D106" s="80" t="s">
        <v>145</v>
      </c>
      <c r="E106" s="83" t="s">
        <v>407</v>
      </c>
      <c r="F106" s="10" t="s">
        <v>6</v>
      </c>
      <c r="G106" s="32">
        <v>0</v>
      </c>
      <c r="H106" s="13" t="s">
        <v>495</v>
      </c>
      <c r="I106" s="44">
        <v>4</v>
      </c>
    </row>
    <row r="107" spans="1:9" ht="15.75" thickBot="1" x14ac:dyDescent="0.25">
      <c r="A107" s="8"/>
      <c r="B107" s="9"/>
      <c r="C107" s="78"/>
      <c r="D107" s="81"/>
      <c r="E107" s="84"/>
      <c r="F107" s="10" t="s">
        <v>5</v>
      </c>
      <c r="G107" s="32">
        <v>0</v>
      </c>
      <c r="H107" s="27"/>
      <c r="I107" s="12"/>
    </row>
    <row r="108" spans="1:9" ht="13.5" thickBot="1" x14ac:dyDescent="0.25">
      <c r="A108" s="8"/>
      <c r="B108" s="9"/>
      <c r="C108" s="79"/>
      <c r="D108" s="82"/>
      <c r="E108" s="85"/>
      <c r="F108" s="15" t="s">
        <v>149</v>
      </c>
      <c r="G108" s="32">
        <v>0</v>
      </c>
      <c r="H108" s="11"/>
      <c r="I108" s="12"/>
    </row>
    <row r="109" spans="1:9" ht="13.5" thickBot="1" x14ac:dyDescent="0.25">
      <c r="A109" s="8"/>
      <c r="B109" s="9"/>
      <c r="C109" s="17"/>
      <c r="D109" s="18"/>
      <c r="E109" s="19"/>
      <c r="F109" s="20" t="s">
        <v>3</v>
      </c>
      <c r="G109" s="36">
        <f>SUM(G106:G108)</f>
        <v>0</v>
      </c>
      <c r="H109" s="21"/>
      <c r="I109" s="22"/>
    </row>
    <row r="110" spans="1:9" ht="36" customHeight="1" thickBot="1" x14ac:dyDescent="0.25">
      <c r="A110" s="8"/>
      <c r="B110" s="9">
        <v>25</v>
      </c>
      <c r="C110" s="77" t="s">
        <v>496</v>
      </c>
      <c r="D110" s="80" t="s">
        <v>145</v>
      </c>
      <c r="E110" s="83" t="s">
        <v>407</v>
      </c>
      <c r="F110" s="10" t="s">
        <v>6</v>
      </c>
      <c r="G110" s="32">
        <v>0</v>
      </c>
      <c r="H110" s="13" t="s">
        <v>497</v>
      </c>
      <c r="I110" s="44">
        <v>10</v>
      </c>
    </row>
    <row r="111" spans="1:9" ht="15.75" thickBot="1" x14ac:dyDescent="0.25">
      <c r="A111" s="8"/>
      <c r="B111" s="9"/>
      <c r="C111" s="78"/>
      <c r="D111" s="81"/>
      <c r="E111" s="84"/>
      <c r="F111" s="10" t="s">
        <v>5</v>
      </c>
      <c r="G111" s="32">
        <v>0</v>
      </c>
      <c r="H111" s="27"/>
      <c r="I111" s="12"/>
    </row>
    <row r="112" spans="1:9" ht="13.5" thickBot="1" x14ac:dyDescent="0.25">
      <c r="A112" s="8"/>
      <c r="B112" s="9"/>
      <c r="C112" s="79"/>
      <c r="D112" s="82"/>
      <c r="E112" s="85"/>
      <c r="F112" s="15" t="s">
        <v>149</v>
      </c>
      <c r="G112" s="32">
        <v>0</v>
      </c>
      <c r="H112" s="11"/>
      <c r="I112" s="12"/>
    </row>
    <row r="113" spans="1:9" ht="13.5" thickBot="1" x14ac:dyDescent="0.25">
      <c r="A113" s="8"/>
      <c r="B113" s="9"/>
      <c r="C113" s="17"/>
      <c r="D113" s="18"/>
      <c r="E113" s="19"/>
      <c r="F113" s="20" t="s">
        <v>3</v>
      </c>
      <c r="G113" s="36">
        <f>SUM(G110:G112)</f>
        <v>0</v>
      </c>
      <c r="H113" s="21"/>
      <c r="I113" s="22"/>
    </row>
    <row r="114" spans="1:9" ht="13.5" thickBot="1" x14ac:dyDescent="0.25">
      <c r="A114" s="7"/>
      <c r="B114" s="92" t="s">
        <v>2</v>
      </c>
      <c r="C114" s="93"/>
      <c r="D114" s="93"/>
      <c r="E114" s="93"/>
      <c r="F114" s="94"/>
      <c r="G114" s="38">
        <f>+G49+G53+G57+G61+G65+G69+G73+G77+G81+G85+G89+G93+G97+G101+G105+G109+G113</f>
        <v>1271.8</v>
      </c>
      <c r="H114" s="25"/>
      <c r="I114" s="26"/>
    </row>
    <row r="115" spans="1:9" ht="13.5" thickBot="1" x14ac:dyDescent="0.25">
      <c r="A115" s="7">
        <v>3</v>
      </c>
      <c r="B115" s="90" t="s">
        <v>389</v>
      </c>
      <c r="C115" s="91"/>
      <c r="D115" s="91"/>
      <c r="E115" s="91"/>
      <c r="F115" s="91"/>
      <c r="G115" s="91"/>
      <c r="H115" s="91"/>
      <c r="I115" s="91"/>
    </row>
    <row r="116" spans="1:9" ht="24.75" thickBot="1" x14ac:dyDescent="0.25">
      <c r="A116" s="8"/>
      <c r="B116" s="9">
        <v>1</v>
      </c>
      <c r="C116" s="77" t="s">
        <v>390</v>
      </c>
      <c r="D116" s="80" t="s">
        <v>127</v>
      </c>
      <c r="E116" s="83" t="s">
        <v>407</v>
      </c>
      <c r="F116" s="10" t="s">
        <v>6</v>
      </c>
      <c r="G116" s="32">
        <v>19</v>
      </c>
      <c r="H116" s="11" t="s">
        <v>391</v>
      </c>
      <c r="I116" s="44">
        <v>3</v>
      </c>
    </row>
    <row r="117" spans="1:9" ht="13.5" thickBot="1" x14ac:dyDescent="0.25">
      <c r="A117" s="8"/>
      <c r="B117" s="9"/>
      <c r="C117" s="78"/>
      <c r="D117" s="81"/>
      <c r="E117" s="84"/>
      <c r="F117" s="10" t="s">
        <v>5</v>
      </c>
      <c r="G117" s="32">
        <v>94</v>
      </c>
      <c r="H117" s="13"/>
      <c r="I117" s="12"/>
    </row>
    <row r="118" spans="1:9" ht="13.5" thickBot="1" x14ac:dyDescent="0.25">
      <c r="A118" s="8"/>
      <c r="B118" s="9"/>
      <c r="C118" s="79"/>
      <c r="D118" s="82"/>
      <c r="E118" s="85"/>
      <c r="F118" s="15" t="s">
        <v>4</v>
      </c>
      <c r="G118" s="32">
        <v>0</v>
      </c>
      <c r="H118" s="13"/>
      <c r="I118" s="12"/>
    </row>
    <row r="119" spans="1:9" ht="13.5" thickBot="1" x14ac:dyDescent="0.25">
      <c r="A119" s="8"/>
      <c r="B119" s="9"/>
      <c r="C119" s="17"/>
      <c r="D119" s="18"/>
      <c r="E119" s="19"/>
      <c r="F119" s="20" t="s">
        <v>3</v>
      </c>
      <c r="G119" s="36">
        <f>SUM(G116:G118)</f>
        <v>113</v>
      </c>
      <c r="H119" s="21"/>
      <c r="I119" s="22"/>
    </row>
    <row r="120" spans="1:9" ht="13.5" thickBot="1" x14ac:dyDescent="0.25">
      <c r="A120" s="8"/>
      <c r="B120" s="9">
        <v>4</v>
      </c>
      <c r="C120" s="77" t="s">
        <v>392</v>
      </c>
      <c r="D120" s="80" t="s">
        <v>127</v>
      </c>
      <c r="E120" s="83" t="s">
        <v>407</v>
      </c>
      <c r="F120" s="10" t="s">
        <v>6</v>
      </c>
      <c r="G120" s="32">
        <v>2.5</v>
      </c>
      <c r="H120" s="11" t="s">
        <v>498</v>
      </c>
      <c r="I120" s="44">
        <v>1</v>
      </c>
    </row>
    <row r="121" spans="1:9" ht="13.5" thickBot="1" x14ac:dyDescent="0.25">
      <c r="A121" s="8"/>
      <c r="B121" s="9"/>
      <c r="C121" s="78"/>
      <c r="D121" s="81"/>
      <c r="E121" s="84"/>
      <c r="F121" s="10" t="s">
        <v>5</v>
      </c>
      <c r="G121" s="32">
        <v>0</v>
      </c>
      <c r="H121" s="13"/>
      <c r="I121" s="12"/>
    </row>
    <row r="122" spans="1:9" ht="13.5" thickBot="1" x14ac:dyDescent="0.25">
      <c r="A122" s="8"/>
      <c r="B122" s="9"/>
      <c r="C122" s="79"/>
      <c r="D122" s="82"/>
      <c r="E122" s="85"/>
      <c r="F122" s="15" t="s">
        <v>4</v>
      </c>
      <c r="G122" s="32">
        <v>0</v>
      </c>
      <c r="H122" s="13"/>
      <c r="I122" s="12"/>
    </row>
    <row r="123" spans="1:9" ht="13.5" thickBot="1" x14ac:dyDescent="0.25">
      <c r="A123" s="8"/>
      <c r="B123" s="9"/>
      <c r="C123" s="17"/>
      <c r="D123" s="18"/>
      <c r="E123" s="19"/>
      <c r="F123" s="20" t="s">
        <v>3</v>
      </c>
      <c r="G123" s="36">
        <f>SUM(G120:G122)</f>
        <v>2.5</v>
      </c>
      <c r="H123" s="21"/>
      <c r="I123" s="22"/>
    </row>
    <row r="124" spans="1:9" ht="24.75" thickBot="1" x14ac:dyDescent="0.25">
      <c r="A124" s="8"/>
      <c r="B124" s="9">
        <v>5</v>
      </c>
      <c r="C124" s="77" t="s">
        <v>393</v>
      </c>
      <c r="D124" s="80" t="s">
        <v>127</v>
      </c>
      <c r="E124" s="83" t="s">
        <v>409</v>
      </c>
      <c r="F124" s="10" t="s">
        <v>6</v>
      </c>
      <c r="G124" s="32">
        <v>0</v>
      </c>
      <c r="H124" s="11" t="s">
        <v>394</v>
      </c>
      <c r="I124" s="44">
        <v>1</v>
      </c>
    </row>
    <row r="125" spans="1:9" ht="13.5" thickBot="1" x14ac:dyDescent="0.25">
      <c r="A125" s="8"/>
      <c r="B125" s="9"/>
      <c r="C125" s="78"/>
      <c r="D125" s="81"/>
      <c r="E125" s="84"/>
      <c r="F125" s="10" t="s">
        <v>5</v>
      </c>
      <c r="G125" s="32">
        <v>0</v>
      </c>
      <c r="H125" s="13"/>
      <c r="I125" s="12"/>
    </row>
    <row r="126" spans="1:9" ht="13.5" thickBot="1" x14ac:dyDescent="0.25">
      <c r="A126" s="8"/>
      <c r="B126" s="9"/>
      <c r="C126" s="79"/>
      <c r="D126" s="82"/>
      <c r="E126" s="85"/>
      <c r="F126" s="15" t="s">
        <v>4</v>
      </c>
      <c r="G126" s="32">
        <v>0</v>
      </c>
      <c r="H126" s="13"/>
      <c r="I126" s="12"/>
    </row>
    <row r="127" spans="1:9" ht="13.5" thickBot="1" x14ac:dyDescent="0.25">
      <c r="A127" s="8"/>
      <c r="B127" s="9"/>
      <c r="C127" s="17"/>
      <c r="D127" s="18"/>
      <c r="E127" s="19"/>
      <c r="F127" s="20" t="s">
        <v>3</v>
      </c>
      <c r="G127" s="36">
        <f>SUM(G124:G126)</f>
        <v>0</v>
      </c>
      <c r="H127" s="21"/>
      <c r="I127" s="22"/>
    </row>
    <row r="128" spans="1:9" ht="24.75" thickBot="1" x14ac:dyDescent="0.25">
      <c r="A128" s="8"/>
      <c r="B128" s="9">
        <v>7</v>
      </c>
      <c r="C128" s="77" t="s">
        <v>395</v>
      </c>
      <c r="D128" s="80" t="s">
        <v>127</v>
      </c>
      <c r="E128" s="83" t="s">
        <v>409</v>
      </c>
      <c r="F128" s="10" t="s">
        <v>6</v>
      </c>
      <c r="G128" s="32">
        <v>0</v>
      </c>
      <c r="H128" s="11" t="s">
        <v>396</v>
      </c>
      <c r="I128" s="44">
        <v>4</v>
      </c>
    </row>
    <row r="129" spans="1:9" ht="24.75" thickBot="1" x14ac:dyDescent="0.25">
      <c r="A129" s="8"/>
      <c r="B129" s="9"/>
      <c r="C129" s="78"/>
      <c r="D129" s="81"/>
      <c r="E129" s="84"/>
      <c r="F129" s="10" t="s">
        <v>5</v>
      </c>
      <c r="G129" s="32">
        <v>0</v>
      </c>
      <c r="H129" s="11" t="s">
        <v>397</v>
      </c>
      <c r="I129" s="12">
        <v>4</v>
      </c>
    </row>
    <row r="130" spans="1:9" ht="13.5" thickBot="1" x14ac:dyDescent="0.25">
      <c r="A130" s="8"/>
      <c r="B130" s="9"/>
      <c r="C130" s="79"/>
      <c r="D130" s="82"/>
      <c r="E130" s="85"/>
      <c r="F130" s="15" t="s">
        <v>4</v>
      </c>
      <c r="G130" s="32">
        <v>0</v>
      </c>
      <c r="H130" s="13"/>
      <c r="I130" s="12"/>
    </row>
    <row r="131" spans="1:9" ht="13.5" thickBot="1" x14ac:dyDescent="0.25">
      <c r="A131" s="8"/>
      <c r="B131" s="9"/>
      <c r="C131" s="17"/>
      <c r="D131" s="18"/>
      <c r="E131" s="19"/>
      <c r="F131" s="20" t="s">
        <v>3</v>
      </c>
      <c r="G131" s="36">
        <f>SUM(G128:G130)</f>
        <v>0</v>
      </c>
      <c r="H131" s="21"/>
      <c r="I131" s="22"/>
    </row>
    <row r="132" spans="1:9" ht="13.5" thickBot="1" x14ac:dyDescent="0.25">
      <c r="A132" s="7"/>
      <c r="B132" s="92" t="s">
        <v>2</v>
      </c>
      <c r="C132" s="93"/>
      <c r="D132" s="93"/>
      <c r="E132" s="93"/>
      <c r="F132" s="94"/>
      <c r="G132" s="38">
        <f>+G119+G123+G127+G131</f>
        <v>115.5</v>
      </c>
      <c r="H132" s="25"/>
      <c r="I132" s="26"/>
    </row>
    <row r="133" spans="1:9" ht="13.5" thickBot="1" x14ac:dyDescent="0.25">
      <c r="A133" s="7">
        <v>4</v>
      </c>
      <c r="B133" s="90" t="s">
        <v>398</v>
      </c>
      <c r="C133" s="91"/>
      <c r="D133" s="91"/>
      <c r="E133" s="91"/>
      <c r="F133" s="91"/>
      <c r="G133" s="91"/>
      <c r="H133" s="91"/>
      <c r="I133" s="91"/>
    </row>
    <row r="134" spans="1:9" ht="13.5" thickBot="1" x14ac:dyDescent="0.25">
      <c r="A134" s="8"/>
      <c r="B134" s="9">
        <v>1</v>
      </c>
      <c r="C134" s="77" t="s">
        <v>399</v>
      </c>
      <c r="D134" s="80" t="s">
        <v>127</v>
      </c>
      <c r="E134" s="83" t="s">
        <v>229</v>
      </c>
      <c r="F134" s="10" t="s">
        <v>6</v>
      </c>
      <c r="G134" s="32">
        <v>263.89999999999998</v>
      </c>
      <c r="H134" s="11" t="s">
        <v>400</v>
      </c>
      <c r="I134" s="44">
        <v>10</v>
      </c>
    </row>
    <row r="135" spans="1:9" ht="13.5" thickBot="1" x14ac:dyDescent="0.25">
      <c r="A135" s="8"/>
      <c r="B135" s="9"/>
      <c r="C135" s="78"/>
      <c r="D135" s="81"/>
      <c r="E135" s="84"/>
      <c r="F135" s="10" t="s">
        <v>5</v>
      </c>
      <c r="G135" s="32">
        <v>0</v>
      </c>
      <c r="H135" s="13"/>
      <c r="I135" s="12"/>
    </row>
    <row r="136" spans="1:9" ht="13.5" thickBot="1" x14ac:dyDescent="0.25">
      <c r="A136" s="8"/>
      <c r="B136" s="9"/>
      <c r="C136" s="79"/>
      <c r="D136" s="82"/>
      <c r="E136" s="85"/>
      <c r="F136" s="15" t="s">
        <v>4</v>
      </c>
      <c r="G136" s="32">
        <v>0</v>
      </c>
      <c r="H136" s="13"/>
      <c r="I136" s="12"/>
    </row>
    <row r="137" spans="1:9" ht="13.5" thickBot="1" x14ac:dyDescent="0.25">
      <c r="A137" s="8"/>
      <c r="B137" s="9"/>
      <c r="C137" s="17"/>
      <c r="D137" s="18"/>
      <c r="E137" s="19"/>
      <c r="F137" s="20" t="s">
        <v>3</v>
      </c>
      <c r="G137" s="36">
        <f>SUM(G134:G136)</f>
        <v>263.89999999999998</v>
      </c>
      <c r="H137" s="21"/>
      <c r="I137" s="22"/>
    </row>
    <row r="138" spans="1:9" ht="13.5" thickBot="1" x14ac:dyDescent="0.25">
      <c r="A138" s="8"/>
      <c r="B138" s="9">
        <v>2</v>
      </c>
      <c r="C138" s="77" t="s">
        <v>401</v>
      </c>
      <c r="D138" s="80" t="s">
        <v>127</v>
      </c>
      <c r="E138" s="83" t="s">
        <v>229</v>
      </c>
      <c r="F138" s="10" t="s">
        <v>6</v>
      </c>
      <c r="G138" s="32">
        <v>217.5</v>
      </c>
      <c r="H138" s="11" t="s">
        <v>402</v>
      </c>
      <c r="I138" s="44">
        <v>216</v>
      </c>
    </row>
    <row r="139" spans="1:9" ht="13.5" thickBot="1" x14ac:dyDescent="0.25">
      <c r="A139" s="8"/>
      <c r="B139" s="9"/>
      <c r="C139" s="78"/>
      <c r="D139" s="81"/>
      <c r="E139" s="84"/>
      <c r="F139" s="10" t="s">
        <v>5</v>
      </c>
      <c r="G139" s="32">
        <v>0</v>
      </c>
      <c r="H139" s="13"/>
      <c r="I139" s="12"/>
    </row>
    <row r="140" spans="1:9" ht="13.5" thickBot="1" x14ac:dyDescent="0.25">
      <c r="A140" s="8"/>
      <c r="B140" s="9"/>
      <c r="C140" s="79"/>
      <c r="D140" s="82"/>
      <c r="E140" s="85"/>
      <c r="F140" s="15" t="s">
        <v>4</v>
      </c>
      <c r="G140" s="32">
        <v>0</v>
      </c>
      <c r="H140" s="13"/>
      <c r="I140" s="12"/>
    </row>
    <row r="141" spans="1:9" ht="13.5" thickBot="1" x14ac:dyDescent="0.25">
      <c r="A141" s="8"/>
      <c r="B141" s="9"/>
      <c r="C141" s="17"/>
      <c r="D141" s="18"/>
      <c r="E141" s="19"/>
      <c r="F141" s="20" t="s">
        <v>3</v>
      </c>
      <c r="G141" s="36">
        <f>SUM(G138:G140)</f>
        <v>217.5</v>
      </c>
      <c r="H141" s="21"/>
      <c r="I141" s="22"/>
    </row>
    <row r="142" spans="1:9" ht="36.75" thickBot="1" x14ac:dyDescent="0.25">
      <c r="A142" s="8"/>
      <c r="B142" s="9">
        <v>3</v>
      </c>
      <c r="C142" s="77" t="s">
        <v>403</v>
      </c>
      <c r="D142" s="80" t="s">
        <v>127</v>
      </c>
      <c r="E142" s="83" t="s">
        <v>229</v>
      </c>
      <c r="F142" s="10" t="s">
        <v>6</v>
      </c>
      <c r="G142" s="32">
        <v>0</v>
      </c>
      <c r="H142" s="11" t="s">
        <v>404</v>
      </c>
      <c r="I142" s="44">
        <v>10</v>
      </c>
    </row>
    <row r="143" spans="1:9" ht="36.75" thickBot="1" x14ac:dyDescent="0.25">
      <c r="A143" s="8"/>
      <c r="B143" s="9"/>
      <c r="C143" s="78"/>
      <c r="D143" s="81"/>
      <c r="E143" s="84"/>
      <c r="F143" s="10" t="s">
        <v>5</v>
      </c>
      <c r="G143" s="32">
        <v>0</v>
      </c>
      <c r="H143" s="11" t="s">
        <v>405</v>
      </c>
      <c r="I143" s="45">
        <v>10</v>
      </c>
    </row>
    <row r="144" spans="1:9" ht="13.5" thickBot="1" x14ac:dyDescent="0.25">
      <c r="A144" s="8"/>
      <c r="B144" s="9"/>
      <c r="C144" s="79"/>
      <c r="D144" s="82"/>
      <c r="E144" s="85"/>
      <c r="F144" s="15" t="s">
        <v>4</v>
      </c>
      <c r="G144" s="32">
        <v>0</v>
      </c>
      <c r="H144" s="13"/>
      <c r="I144" s="12"/>
    </row>
    <row r="145" spans="1:9" ht="13.5" thickBot="1" x14ac:dyDescent="0.25">
      <c r="A145" s="8"/>
      <c r="B145" s="9"/>
      <c r="C145" s="17"/>
      <c r="D145" s="18"/>
      <c r="E145" s="19"/>
      <c r="F145" s="20" t="s">
        <v>3</v>
      </c>
      <c r="G145" s="36">
        <f>SUM(G142:G144)</f>
        <v>0</v>
      </c>
      <c r="H145" s="21"/>
      <c r="I145" s="22"/>
    </row>
    <row r="146" spans="1:9" ht="13.5" thickBot="1" x14ac:dyDescent="0.25">
      <c r="A146" s="7"/>
      <c r="B146" s="92" t="s">
        <v>2</v>
      </c>
      <c r="C146" s="93"/>
      <c r="D146" s="93"/>
      <c r="E146" s="93"/>
      <c r="F146" s="94"/>
      <c r="G146" s="38">
        <f>+G137+G141+G145</f>
        <v>481.4</v>
      </c>
      <c r="H146" s="25"/>
      <c r="I146" s="26"/>
    </row>
    <row r="147" spans="1:9" ht="13.5" thickBot="1" x14ac:dyDescent="0.25">
      <c r="A147" s="7">
        <v>5</v>
      </c>
      <c r="B147" s="90" t="s">
        <v>406</v>
      </c>
      <c r="C147" s="91"/>
      <c r="D147" s="91"/>
      <c r="E147" s="91"/>
      <c r="F147" s="91"/>
      <c r="G147" s="91"/>
      <c r="H147" s="91"/>
      <c r="I147" s="91"/>
    </row>
    <row r="148" spans="1:9" ht="24.75" thickBot="1" x14ac:dyDescent="0.25">
      <c r="A148" s="8"/>
      <c r="B148" s="9">
        <v>5</v>
      </c>
      <c r="C148" s="77" t="s">
        <v>485</v>
      </c>
      <c r="D148" s="80" t="s">
        <v>145</v>
      </c>
      <c r="E148" s="83" t="s">
        <v>407</v>
      </c>
      <c r="F148" s="10" t="s">
        <v>6</v>
      </c>
      <c r="G148" s="32">
        <v>0</v>
      </c>
      <c r="H148" s="13" t="s">
        <v>499</v>
      </c>
      <c r="I148" s="44">
        <v>0.5</v>
      </c>
    </row>
    <row r="149" spans="1:9" ht="13.5" thickBot="1" x14ac:dyDescent="0.25">
      <c r="A149" s="8"/>
      <c r="B149" s="9"/>
      <c r="C149" s="78"/>
      <c r="D149" s="81"/>
      <c r="E149" s="84"/>
      <c r="F149" s="10" t="s">
        <v>5</v>
      </c>
      <c r="G149" s="32">
        <v>0</v>
      </c>
      <c r="H149" s="13"/>
      <c r="I149" s="12"/>
    </row>
    <row r="150" spans="1:9" ht="13.5" thickBot="1" x14ac:dyDescent="0.25">
      <c r="A150" s="8"/>
      <c r="B150" s="9"/>
      <c r="C150" s="79"/>
      <c r="D150" s="82"/>
      <c r="E150" s="85"/>
      <c r="F150" s="15" t="s">
        <v>4</v>
      </c>
      <c r="G150" s="32">
        <v>10.3</v>
      </c>
      <c r="H150" s="13"/>
      <c r="I150" s="12"/>
    </row>
    <row r="151" spans="1:9" ht="13.5" thickBot="1" x14ac:dyDescent="0.25">
      <c r="A151" s="8"/>
      <c r="B151" s="9"/>
      <c r="C151" s="17"/>
      <c r="D151" s="18"/>
      <c r="E151" s="19"/>
      <c r="F151" s="20" t="s">
        <v>3</v>
      </c>
      <c r="G151" s="36">
        <f>SUM(G148:G150)</f>
        <v>10.3</v>
      </c>
      <c r="H151" s="21"/>
      <c r="I151" s="22"/>
    </row>
    <row r="152" spans="1:9" ht="13.5" thickBot="1" x14ac:dyDescent="0.25">
      <c r="A152" s="7"/>
      <c r="B152" s="92" t="s">
        <v>2</v>
      </c>
      <c r="C152" s="93"/>
      <c r="D152" s="93"/>
      <c r="E152" s="93"/>
      <c r="F152" s="94"/>
      <c r="G152" s="38">
        <f>+G151</f>
        <v>10.3</v>
      </c>
      <c r="H152" s="25"/>
      <c r="I152" s="26"/>
    </row>
    <row r="153" spans="1:9" ht="13.5" thickBot="1" x14ac:dyDescent="0.25">
      <c r="A153" s="107" t="s">
        <v>1</v>
      </c>
      <c r="B153" s="108"/>
      <c r="C153" s="108"/>
      <c r="D153" s="108"/>
      <c r="E153" s="108"/>
      <c r="F153" s="109"/>
      <c r="G153" s="39">
        <f>+G44+G114+G132+G146+G152</f>
        <v>11415.799999999997</v>
      </c>
      <c r="H153" s="28"/>
      <c r="I153" s="28"/>
    </row>
    <row r="154" spans="1:9" x14ac:dyDescent="0.2">
      <c r="C154" s="41" t="s">
        <v>0</v>
      </c>
    </row>
    <row r="155" spans="1:9" x14ac:dyDescent="0.2">
      <c r="C155" s="41" t="s">
        <v>179</v>
      </c>
    </row>
  </sheetData>
  <mergeCells count="122">
    <mergeCell ref="C128:C130"/>
    <mergeCell ref="D128:D130"/>
    <mergeCell ref="E128:E130"/>
    <mergeCell ref="B132:F132"/>
    <mergeCell ref="B133:I133"/>
    <mergeCell ref="C120:C122"/>
    <mergeCell ref="D120:D122"/>
    <mergeCell ref="E120:E122"/>
    <mergeCell ref="C124:C126"/>
    <mergeCell ref="D124:D126"/>
    <mergeCell ref="E124:E126"/>
    <mergeCell ref="B152:F152"/>
    <mergeCell ref="A153:F153"/>
    <mergeCell ref="C142:C144"/>
    <mergeCell ref="D142:D144"/>
    <mergeCell ref="E142:E144"/>
    <mergeCell ref="B146:F146"/>
    <mergeCell ref="B147:I147"/>
    <mergeCell ref="C134:C136"/>
    <mergeCell ref="D134:D136"/>
    <mergeCell ref="E134:E136"/>
    <mergeCell ref="C138:C140"/>
    <mergeCell ref="D138:D140"/>
    <mergeCell ref="E138:E140"/>
    <mergeCell ref="C148:C150"/>
    <mergeCell ref="D148:D150"/>
    <mergeCell ref="E148:E150"/>
    <mergeCell ref="E116:E118"/>
    <mergeCell ref="C94:C96"/>
    <mergeCell ref="D94:D96"/>
    <mergeCell ref="E94:E96"/>
    <mergeCell ref="B114:F114"/>
    <mergeCell ref="B115:I115"/>
    <mergeCell ref="C116:C118"/>
    <mergeCell ref="D116:D118"/>
    <mergeCell ref="C106:C108"/>
    <mergeCell ref="D106:D108"/>
    <mergeCell ref="E106:E108"/>
    <mergeCell ref="C110:C112"/>
    <mergeCell ref="D110:D112"/>
    <mergeCell ref="E110:E112"/>
    <mergeCell ref="C86:C88"/>
    <mergeCell ref="D86:D88"/>
    <mergeCell ref="E86:E88"/>
    <mergeCell ref="C90:C92"/>
    <mergeCell ref="D90:D92"/>
    <mergeCell ref="E90:E92"/>
    <mergeCell ref="C78:C80"/>
    <mergeCell ref="D78:D80"/>
    <mergeCell ref="E78:E80"/>
    <mergeCell ref="C82:C84"/>
    <mergeCell ref="D82:D84"/>
    <mergeCell ref="E82:E84"/>
    <mergeCell ref="C74:C76"/>
    <mergeCell ref="D74:D76"/>
    <mergeCell ref="E74:E76"/>
    <mergeCell ref="C62:C64"/>
    <mergeCell ref="D62:D64"/>
    <mergeCell ref="E62:E64"/>
    <mergeCell ref="C66:C68"/>
    <mergeCell ref="D66:D68"/>
    <mergeCell ref="E66:E68"/>
    <mergeCell ref="C58:C60"/>
    <mergeCell ref="D58:D60"/>
    <mergeCell ref="E58:E60"/>
    <mergeCell ref="C54:C56"/>
    <mergeCell ref="D54:D56"/>
    <mergeCell ref="E54:E56"/>
    <mergeCell ref="C70:C72"/>
    <mergeCell ref="D70:D72"/>
    <mergeCell ref="E70:E72"/>
    <mergeCell ref="C46:C48"/>
    <mergeCell ref="D46:D48"/>
    <mergeCell ref="E46:E48"/>
    <mergeCell ref="C50:C52"/>
    <mergeCell ref="D50:D52"/>
    <mergeCell ref="E50:E52"/>
    <mergeCell ref="C40:C42"/>
    <mergeCell ref="D40:D42"/>
    <mergeCell ref="E40:E42"/>
    <mergeCell ref="B44:F44"/>
    <mergeCell ref="B45:I45"/>
    <mergeCell ref="F10:F12"/>
    <mergeCell ref="G10:G12"/>
    <mergeCell ref="H10:I10"/>
    <mergeCell ref="H11:H12"/>
    <mergeCell ref="C32:C34"/>
    <mergeCell ref="D32:D34"/>
    <mergeCell ref="E32:E34"/>
    <mergeCell ref="C36:C38"/>
    <mergeCell ref="D36:D38"/>
    <mergeCell ref="E36:E38"/>
    <mergeCell ref="C24:C26"/>
    <mergeCell ref="D24:D26"/>
    <mergeCell ref="E24:E26"/>
    <mergeCell ref="C28:C30"/>
    <mergeCell ref="D28:D30"/>
    <mergeCell ref="E28:E30"/>
    <mergeCell ref="A6:I6"/>
    <mergeCell ref="A8:I8"/>
    <mergeCell ref="H9:I9"/>
    <mergeCell ref="C98:C100"/>
    <mergeCell ref="D98:D100"/>
    <mergeCell ref="E98:E100"/>
    <mergeCell ref="C102:C104"/>
    <mergeCell ref="D102:D104"/>
    <mergeCell ref="E102:E104"/>
    <mergeCell ref="B15:I15"/>
    <mergeCell ref="C16:C18"/>
    <mergeCell ref="D16:D18"/>
    <mergeCell ref="E16:E18"/>
    <mergeCell ref="C20:C22"/>
    <mergeCell ref="D20:D22"/>
    <mergeCell ref="E20:E22"/>
    <mergeCell ref="A13:I13"/>
    <mergeCell ref="A14:I14"/>
    <mergeCell ref="A10:A12"/>
    <mergeCell ref="B10:B12"/>
    <mergeCell ref="C10:C12"/>
    <mergeCell ref="D10:D12"/>
    <mergeCell ref="A7:I7"/>
    <mergeCell ref="E10:E12"/>
  </mergeCells>
  <pageMargins left="0.25" right="0.25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1 programa</vt:lpstr>
      <vt:lpstr>2 programa</vt:lpstr>
      <vt:lpstr>3 programa</vt:lpstr>
      <vt:lpstr>4 programa</vt:lpstr>
      <vt:lpstr>5 programa</vt:lpstr>
      <vt:lpstr>6 programa</vt:lpstr>
      <vt:lpstr>7 programa</vt:lpstr>
      <vt:lpstr>8 programa</vt:lpstr>
      <vt:lpstr>9 programa</vt:lpstr>
      <vt:lpstr>10 programa</vt:lpstr>
      <vt:lpstr>'1 programa'!_Hlk161751588</vt:lpstr>
      <vt:lpstr>'1 programa'!_Hlk161751598</vt:lpstr>
      <vt:lpstr>'1 programa'!_Hlk161821698</vt:lpstr>
      <vt:lpstr>'2 programa'!_Hlk161920194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Gustaitė</dc:creator>
  <cp:lastModifiedBy>Ingrida Rumševičienė</cp:lastModifiedBy>
  <cp:lastPrinted>2025-02-27T08:54:47Z</cp:lastPrinted>
  <dcterms:created xsi:type="dcterms:W3CDTF">2023-11-28T11:57:13Z</dcterms:created>
  <dcterms:modified xsi:type="dcterms:W3CDTF">2025-03-03T07:28:31Z</dcterms:modified>
</cp:coreProperties>
</file>