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druskininkai-my.sharepoint.com/personal/ingrida_rumseviciene_druskininkai_lt/Documents/Darbalaukis/STRATEGINIS PLANAVIMAS/5 Metiniai veiklos planai/2024 (ruošiamas)/"/>
    </mc:Choice>
  </mc:AlternateContent>
  <xr:revisionPtr revIDLastSave="22" documentId="8_{5E7D09FB-0747-4DC0-81C4-B74222A1AE83}" xr6:coauthVersionLast="47" xr6:coauthVersionMax="47" xr10:uidLastSave="{8F2F6B87-A831-4F02-A550-30434396D1DE}"/>
  <bookViews>
    <workbookView xWindow="3510" yWindow="1065" windowWidth="23970" windowHeight="15135" xr2:uid="{00000000-000D-0000-FFFF-FFFF00000000}"/>
  </bookViews>
  <sheets>
    <sheet name="MVP forma" sheetId="12" r:id="rId1"/>
    <sheet name="Aiškinamoji lentelė" sheetId="8" state="hidden" r:id="rId2"/>
    <sheet name="Asignavimų valdytojų kodai" sheetId="3" state="hidden" r:id="rId3"/>
  </sheets>
  <definedNames>
    <definedName name="dokumentoNr" localSheetId="0">'MVP forma'!#REF!</definedName>
    <definedName name="_xlnm.Print_Area" localSheetId="1">'Aiškinamoji lentelė'!$A$1:$W$127</definedName>
    <definedName name="_xlnm.Print_Area" localSheetId="0">'MVP forma'!$A$1:$J$48</definedName>
    <definedName name="_xlnm.Print_Titles" localSheetId="1">'Aiškinamoji lentelė'!$6:$8</definedName>
    <definedName name="_xlnm.Print_Titles" localSheetId="0">'MVP forma'!$9:$11</definedName>
    <definedName name="registravimoDataIlga" localSheetId="0">'MVP forma'!#REF!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12" l="1"/>
  <c r="H44" i="12" s="1"/>
  <c r="H45" i="12" s="1"/>
  <c r="R38" i="8" l="1"/>
  <c r="Q38" i="8"/>
  <c r="K102" i="8" l="1"/>
  <c r="R102" i="8"/>
  <c r="Q102" i="8"/>
  <c r="M102" i="8"/>
  <c r="L99" i="8"/>
  <c r="P15" i="8" l="1"/>
  <c r="M15" i="8" s="1"/>
  <c r="P14" i="8"/>
  <c r="N29" i="8" l="1"/>
  <c r="M29" i="8" s="1"/>
  <c r="K38" i="8"/>
  <c r="M14" i="8" l="1"/>
  <c r="M38" i="8" s="1"/>
  <c r="N102" i="8"/>
  <c r="P49" i="8" l="1"/>
  <c r="M49" i="8"/>
  <c r="P106" i="8" l="1"/>
  <c r="M59" i="8" l="1"/>
  <c r="Q106" i="8" l="1"/>
  <c r="K90" i="8" l="1"/>
  <c r="M106" i="8"/>
  <c r="R106" i="8" l="1"/>
  <c r="N106" i="8"/>
  <c r="L106" i="8"/>
  <c r="K106" i="8"/>
  <c r="M70" i="8" l="1"/>
  <c r="L95" i="8" l="1"/>
  <c r="L102" i="8" s="1"/>
  <c r="L69" i="8"/>
  <c r="L44" i="8"/>
  <c r="L33" i="8"/>
  <c r="L31" i="8"/>
  <c r="L38" i="8" l="1"/>
  <c r="M90" i="8"/>
  <c r="O102" i="8" l="1"/>
  <c r="O106" i="8" s="1"/>
  <c r="P102" i="8"/>
  <c r="M107" i="8" l="1"/>
  <c r="M60" i="8" l="1"/>
  <c r="R90" i="8" l="1"/>
  <c r="R107" i="8" s="1"/>
  <c r="Q90" i="8"/>
  <c r="Q107" i="8" s="1"/>
  <c r="M71" i="8" l="1"/>
  <c r="M119" i="8"/>
  <c r="M117" i="8"/>
  <c r="Q119" i="8" l="1"/>
  <c r="L119" i="8"/>
  <c r="K119" i="8"/>
  <c r="R119" i="8" l="1"/>
  <c r="Q117" i="8"/>
  <c r="Q59" i="8"/>
  <c r="Q70" i="8"/>
  <c r="L90" i="8"/>
  <c r="L107" i="8" s="1"/>
  <c r="K107" i="8"/>
  <c r="R70" i="8" l="1"/>
  <c r="N70" i="8"/>
  <c r="L70" i="8"/>
  <c r="K70" i="8"/>
  <c r="K121" i="8" l="1"/>
  <c r="M108" i="8" l="1"/>
  <c r="M109" i="8" s="1"/>
  <c r="K59" i="8" l="1"/>
  <c r="K60" i="8" s="1"/>
  <c r="N90" i="8" l="1"/>
  <c r="N107" i="8" s="1"/>
  <c r="O90" i="8"/>
  <c r="O107" i="8" s="1"/>
  <c r="P90" i="8"/>
  <c r="P107" i="8" s="1"/>
  <c r="L59" i="8"/>
  <c r="M118" i="8"/>
  <c r="M120" i="8"/>
  <c r="M121" i="8"/>
  <c r="M124" i="8"/>
  <c r="M123" i="8"/>
  <c r="L121" i="8"/>
  <c r="L123" i="8"/>
  <c r="L118" i="8"/>
  <c r="L117" i="8"/>
  <c r="L116" i="8" l="1"/>
  <c r="K117" i="8"/>
  <c r="M125" i="8"/>
  <c r="Q125" i="8"/>
  <c r="R125" i="8"/>
  <c r="R124" i="8"/>
  <c r="R123" i="8"/>
  <c r="Q123" i="8"/>
  <c r="R120" i="8"/>
  <c r="Q120" i="8"/>
  <c r="L120" i="8"/>
  <c r="K120" i="8"/>
  <c r="R118" i="8"/>
  <c r="Q118" i="8"/>
  <c r="Q116" i="8" s="1"/>
  <c r="K118" i="8"/>
  <c r="K123" i="8"/>
  <c r="L115" i="8" l="1"/>
  <c r="K116" i="8"/>
  <c r="N38" i="8" l="1"/>
  <c r="O38" i="8"/>
  <c r="P38" i="8"/>
  <c r="N59" i="8"/>
  <c r="O59" i="8"/>
  <c r="P59" i="8"/>
  <c r="R59" i="8"/>
  <c r="P70" i="8" l="1"/>
  <c r="O70" i="8"/>
  <c r="M116" i="8" l="1"/>
  <c r="M115" i="8" s="1"/>
  <c r="R117" i="8"/>
  <c r="R116" i="8" s="1"/>
  <c r="R126" i="8" l="1"/>
  <c r="Q126" i="8"/>
  <c r="Q124" i="8"/>
  <c r="R121" i="8"/>
  <c r="R115" i="8" s="1"/>
  <c r="Q121" i="8"/>
  <c r="Q115" i="8" s="1"/>
  <c r="Q122" i="8" l="1"/>
  <c r="Q127" i="8" s="1"/>
  <c r="R122" i="8"/>
  <c r="R127" i="8" s="1"/>
  <c r="M126" i="8"/>
  <c r="M122" i="8" s="1"/>
  <c r="M127" i="8" s="1"/>
  <c r="L126" i="8" l="1"/>
  <c r="L125" i="8"/>
  <c r="L124" i="8"/>
  <c r="L122" i="8" l="1"/>
  <c r="L127" i="8" s="1"/>
  <c r="R71" i="8"/>
  <c r="Q71" i="8"/>
  <c r="O71" i="8"/>
  <c r="P71" i="8"/>
  <c r="N71" i="8"/>
  <c r="L71" i="8"/>
  <c r="Q60" i="8" l="1"/>
  <c r="Q108" i="8" s="1"/>
  <c r="Q109" i="8" s="1"/>
  <c r="R60" i="8"/>
  <c r="N60" i="8"/>
  <c r="N108" i="8" s="1"/>
  <c r="N109" i="8" s="1"/>
  <c r="P60" i="8"/>
  <c r="P108" i="8" s="1"/>
  <c r="P109" i="8" s="1"/>
  <c r="O60" i="8"/>
  <c r="O108" i="8" s="1"/>
  <c r="O109" i="8" s="1"/>
  <c r="L60" i="8"/>
  <c r="L108" i="8" s="1"/>
  <c r="L109" i="8" s="1"/>
  <c r="K71" i="8" l="1"/>
  <c r="K115" i="8" l="1"/>
  <c r="K126" i="8"/>
  <c r="K125" i="8"/>
  <c r="K124" i="8"/>
  <c r="K122" i="8" l="1"/>
  <c r="K127" i="8" s="1"/>
  <c r="K108" i="8"/>
  <c r="K109" i="8" l="1"/>
  <c r="R108" i="8" l="1"/>
  <c r="R109"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Audra Cepiene</author>
  </authors>
  <commentList>
    <comment ref="J14" authorId="0" shapeId="0" xr:uid="{00000000-0006-0000-0100-000001000000}">
      <text>
        <r>
          <rPr>
            <b/>
            <sz val="9"/>
            <color indexed="81"/>
            <rFont val="Tahoma"/>
            <family val="2"/>
            <charset val="186"/>
          </rPr>
          <t>ŽP</t>
        </r>
        <r>
          <rPr>
            <sz val="9"/>
            <color indexed="81"/>
            <rFont val="Tahoma"/>
            <family val="2"/>
            <charset val="186"/>
          </rPr>
          <t xml:space="preserve">
</t>
        </r>
      </text>
    </comment>
    <comment ref="F17" authorId="0" shapeId="0" xr:uid="{00000000-0006-0000-0100-000002000000}">
      <text>
        <r>
          <rPr>
            <sz val="9"/>
            <color indexed="81"/>
            <rFont val="Tahoma"/>
            <family val="2"/>
            <charset val="186"/>
          </rPr>
          <t>2.1.2.1.Parengti Klaipėdos miesto susisiekimo plėtros studiją ir darnaus judumo planą</t>
        </r>
      </text>
    </comment>
    <comment ref="J19" authorId="0" shapeId="0" xr:uid="{00000000-0006-0000-0100-000003000000}">
      <text>
        <r>
          <rPr>
            <b/>
            <sz val="9"/>
            <color indexed="81"/>
            <rFont val="Tahoma"/>
            <family val="2"/>
            <charset val="186"/>
          </rPr>
          <t>ŽP</t>
        </r>
        <r>
          <rPr>
            <sz val="9"/>
            <color indexed="81"/>
            <rFont val="Tahoma"/>
            <family val="2"/>
            <charset val="186"/>
          </rPr>
          <t xml:space="preserve">
</t>
        </r>
      </text>
    </comment>
    <comment ref="J21" authorId="0" shapeId="0" xr:uid="{00000000-0006-0000-0100-000004000000}">
      <text>
        <r>
          <rPr>
            <b/>
            <sz val="9"/>
            <color indexed="81"/>
            <rFont val="Tahoma"/>
            <family val="2"/>
            <charset val="186"/>
          </rPr>
          <t>ŽP</t>
        </r>
        <r>
          <rPr>
            <sz val="9"/>
            <color indexed="81"/>
            <rFont val="Tahoma"/>
            <family val="2"/>
            <charset val="186"/>
          </rPr>
          <t xml:space="preserve">
</t>
        </r>
      </text>
    </comment>
    <comment ref="J23" authorId="0" shapeId="0" xr:uid="{00000000-0006-0000-0100-000005000000}">
      <text>
        <r>
          <rPr>
            <b/>
            <sz val="9"/>
            <color indexed="81"/>
            <rFont val="Tahoma"/>
            <family val="2"/>
            <charset val="186"/>
          </rPr>
          <t>ŽP</t>
        </r>
        <r>
          <rPr>
            <sz val="9"/>
            <color indexed="81"/>
            <rFont val="Tahoma"/>
            <family val="2"/>
            <charset val="186"/>
          </rPr>
          <t xml:space="preserve">
</t>
        </r>
      </text>
    </comment>
    <comment ref="J25" authorId="0" shapeId="0" xr:uid="{00000000-0006-0000-0100-000006000000}">
      <text>
        <r>
          <rPr>
            <b/>
            <sz val="9"/>
            <color indexed="81"/>
            <rFont val="Tahoma"/>
            <family val="2"/>
            <charset val="186"/>
          </rPr>
          <t>ŽP</t>
        </r>
        <r>
          <rPr>
            <sz val="9"/>
            <color indexed="81"/>
            <rFont val="Tahoma"/>
            <family val="2"/>
            <charset val="186"/>
          </rPr>
          <t xml:space="preserve">
</t>
        </r>
      </text>
    </comment>
    <comment ref="J26" authorId="0" shapeId="0" xr:uid="{00000000-0006-0000-0100-000007000000}">
      <text>
        <r>
          <rPr>
            <b/>
            <sz val="9"/>
            <color indexed="81"/>
            <rFont val="Tahoma"/>
            <family val="2"/>
            <charset val="186"/>
          </rPr>
          <t>ŽP</t>
        </r>
        <r>
          <rPr>
            <sz val="9"/>
            <color indexed="81"/>
            <rFont val="Tahoma"/>
            <family val="2"/>
            <charset val="186"/>
          </rPr>
          <t xml:space="preserve">
</t>
        </r>
      </text>
    </comment>
    <comment ref="J27" authorId="0" shapeId="0" xr:uid="{00000000-0006-0000-0100-000008000000}">
      <text>
        <r>
          <rPr>
            <b/>
            <sz val="9"/>
            <color indexed="81"/>
            <rFont val="Tahoma"/>
            <family val="2"/>
            <charset val="186"/>
          </rPr>
          <t>ŽP</t>
        </r>
        <r>
          <rPr>
            <sz val="9"/>
            <color indexed="81"/>
            <rFont val="Tahoma"/>
            <family val="2"/>
            <charset val="186"/>
          </rPr>
          <t xml:space="preserve">
</t>
        </r>
      </text>
    </comment>
    <comment ref="J28" authorId="0" shapeId="0" xr:uid="{00000000-0006-0000-0100-000009000000}">
      <text>
        <r>
          <rPr>
            <b/>
            <sz val="9"/>
            <color indexed="81"/>
            <rFont val="Tahoma"/>
            <family val="2"/>
            <charset val="186"/>
          </rPr>
          <t>ŽP</t>
        </r>
        <r>
          <rPr>
            <sz val="9"/>
            <color indexed="81"/>
            <rFont val="Tahoma"/>
            <family val="2"/>
            <charset val="186"/>
          </rPr>
          <t xml:space="preserve">
</t>
        </r>
      </text>
    </comment>
    <comment ref="S36" authorId="0" shapeId="0" xr:uid="{00000000-0006-0000-0100-00000A000000}">
      <text>
        <r>
          <rPr>
            <sz val="9"/>
            <color indexed="81"/>
            <rFont val="Tahoma"/>
            <family val="2"/>
            <charset val="186"/>
          </rPr>
          <t>pagal sudarytą sutartį su UAB „Dujų sfera“ teritorijos tarp Tilžės g. , geležinkelio, Klemiškės ir kelio A13 detaliojo plano baigiamajam etapui.  Kadangi UAB „Dujų sfera“ labai blogai vykdo sutartinius įsipareigojimus, kelia nepagrįstus reikalavimus, medžiaga dėl sutarties nutraukimo ir tiekėjo įrašymo į nepatikimų tiekėjų sąrašą perduota Teisės skyriui. Šiuo metu neaišku, ar detalusis planas bus baigtas, ar bus nutraukta sutartis, ar šių metų lėšos bus įsisavintos, ar reikės lėšų 2017 metais.</t>
        </r>
      </text>
    </comment>
    <comment ref="J40" authorId="0" shapeId="0" xr:uid="{00000000-0006-0000-0100-00000B000000}">
      <text>
        <r>
          <rPr>
            <b/>
            <sz val="9"/>
            <color indexed="81"/>
            <rFont val="Tahoma"/>
            <family val="2"/>
            <charset val="186"/>
          </rPr>
          <t>ŽP</t>
        </r>
        <r>
          <rPr>
            <sz val="9"/>
            <color indexed="81"/>
            <rFont val="Tahoma"/>
            <family val="2"/>
            <charset val="186"/>
          </rPr>
          <t xml:space="preserve">
</t>
        </r>
      </text>
    </comment>
    <comment ref="J45" authorId="0" shapeId="0" xr:uid="{00000000-0006-0000-0100-00000C000000}">
      <text>
        <r>
          <rPr>
            <b/>
            <sz val="9"/>
            <color indexed="81"/>
            <rFont val="Tahoma"/>
            <family val="2"/>
            <charset val="186"/>
          </rPr>
          <t>ŽP</t>
        </r>
        <r>
          <rPr>
            <sz val="9"/>
            <color indexed="81"/>
            <rFont val="Tahoma"/>
            <family val="2"/>
            <charset val="186"/>
          </rPr>
          <t xml:space="preserve">
</t>
        </r>
      </text>
    </comment>
    <comment ref="J47" authorId="0" shapeId="0" xr:uid="{00000000-0006-0000-0100-00000D000000}">
      <text>
        <r>
          <rPr>
            <b/>
            <sz val="9"/>
            <color indexed="81"/>
            <rFont val="Tahoma"/>
            <family val="2"/>
            <charset val="186"/>
          </rPr>
          <t>ŽP</t>
        </r>
        <r>
          <rPr>
            <sz val="9"/>
            <color indexed="81"/>
            <rFont val="Tahoma"/>
            <family val="2"/>
            <charset val="186"/>
          </rPr>
          <t xml:space="preserve">
</t>
        </r>
      </text>
    </comment>
    <comment ref="U47" authorId="0" shapeId="0" xr:uid="{00000000-0006-0000-0100-00000E000000}">
      <text>
        <r>
          <rPr>
            <sz val="9"/>
            <color indexed="81"/>
            <rFont val="Tahoma"/>
            <family val="2"/>
            <charset val="186"/>
          </rPr>
          <t xml:space="preserve">Planuojama įsigyti 16 vnt. garažų, kurie trukdo Pylimo gatvės tiesimui. Įsigijimo vertė paskaičiuota pagal Nekilnojamojo turto registro pateikiamas vidutines rinkos vertes 2018-01-01 dienai.
</t>
        </r>
      </text>
    </comment>
    <comment ref="J48" authorId="0" shapeId="0" xr:uid="{00000000-0006-0000-0100-00000F000000}">
      <text>
        <r>
          <rPr>
            <b/>
            <sz val="9"/>
            <color indexed="81"/>
            <rFont val="Tahoma"/>
            <family val="2"/>
            <charset val="186"/>
          </rPr>
          <t>ŽP</t>
        </r>
        <r>
          <rPr>
            <sz val="9"/>
            <color indexed="81"/>
            <rFont val="Tahoma"/>
            <family val="2"/>
            <charset val="186"/>
          </rPr>
          <t xml:space="preserve">
</t>
        </r>
      </text>
    </comment>
    <comment ref="U48" authorId="0" shapeId="0" xr:uid="{00000000-0006-0000-0100-000010000000}">
      <text>
        <r>
          <rPr>
            <sz val="9"/>
            <color indexed="81"/>
            <rFont val="Tahoma"/>
            <family val="2"/>
            <charset val="186"/>
          </rPr>
          <t xml:space="preserve">Planuojama įsigyti 2 garažus, kurie nuosavybės teise priklauso 2 fiziniams asmenims. </t>
        </r>
      </text>
    </comment>
    <comment ref="U49" authorId="0" shapeId="0" xr:uid="{00000000-0006-0000-0100-000011000000}">
      <text>
        <r>
          <rPr>
            <sz val="9"/>
            <color indexed="81"/>
            <rFont val="Tahoma"/>
            <family val="2"/>
            <charset val="186"/>
          </rPr>
          <t>Numatoma apimti visuomenės poreikiams:
Danės g. 6 – paimama 0,0253 ha sklypo dalis;  Bangų g. 11 (visas sklypas) ir Gluosnių skg. 6 (dalis sklypo) – paimama 0,06 ha žemės sklypo, gyvenamasis namas su negyvenamosiomis patalpomis (332,51 m2  bendro ploto)</t>
        </r>
      </text>
    </comment>
    <comment ref="V50" authorId="0" shapeId="0" xr:uid="{00000000-0006-0000-0100-000012000000}">
      <text>
        <r>
          <rPr>
            <sz val="9"/>
            <color indexed="81"/>
            <rFont val="Tahoma"/>
            <family val="2"/>
            <charset val="186"/>
          </rPr>
          <t>planuojama paimti 4 sklypus LEZ plėtrai</t>
        </r>
      </text>
    </comment>
    <comment ref="J51" authorId="0" shapeId="0" xr:uid="{00000000-0006-0000-0100-000013000000}">
      <text>
        <r>
          <rPr>
            <b/>
            <sz val="9"/>
            <color indexed="81"/>
            <rFont val="Tahoma"/>
            <family val="2"/>
            <charset val="186"/>
          </rPr>
          <t>ŽP</t>
        </r>
        <r>
          <rPr>
            <sz val="9"/>
            <color indexed="81"/>
            <rFont val="Tahoma"/>
            <family val="2"/>
            <charset val="186"/>
          </rPr>
          <t xml:space="preserve">
</t>
        </r>
      </text>
    </comment>
    <comment ref="V51" authorId="0" shapeId="0" xr:uid="{00000000-0006-0000-0100-000014000000}">
      <text>
        <r>
          <rPr>
            <sz val="9"/>
            <color indexed="81"/>
            <rFont val="Tahoma"/>
            <family val="2"/>
            <charset val="186"/>
          </rPr>
          <t>Panuojama įsigyti gyvenamąjį namą su negyvenamosiomis patalpomis Naujojo Uosto g. 5</t>
        </r>
      </text>
    </comment>
    <comment ref="J52" authorId="0" shapeId="0" xr:uid="{00000000-0006-0000-0100-000015000000}">
      <text>
        <r>
          <rPr>
            <b/>
            <sz val="9"/>
            <color indexed="81"/>
            <rFont val="Tahoma"/>
            <family val="2"/>
            <charset val="186"/>
          </rPr>
          <t>ŽP</t>
        </r>
        <r>
          <rPr>
            <sz val="9"/>
            <color indexed="81"/>
            <rFont val="Tahoma"/>
            <family val="2"/>
            <charset val="186"/>
          </rPr>
          <t xml:space="preserve">
</t>
        </r>
      </text>
    </comment>
    <comment ref="W52" authorId="0" shapeId="0" xr:uid="{00000000-0006-0000-0100-000016000000}">
      <text>
        <r>
          <rPr>
            <sz val="9"/>
            <color indexed="81"/>
            <rFont val="Tahoma"/>
            <family val="2"/>
            <charset val="186"/>
          </rPr>
          <t xml:space="preserve">Planuojama įsigyti Pilies g. 2 esantį pastatą-viešbutį
</t>
        </r>
      </text>
    </comment>
    <comment ref="E53" authorId="0" shapeId="0" xr:uid="{00000000-0006-0000-0100-000017000000}">
      <text>
        <r>
          <rPr>
            <sz val="9"/>
            <color indexed="81"/>
            <rFont val="Tahoma"/>
            <family val="2"/>
            <charset val="186"/>
          </rPr>
          <t>Pervadinta priemonė -Kūlių Vartų g. 5A</t>
        </r>
      </text>
    </comment>
    <comment ref="T53" authorId="0" shapeId="0" xr:uid="{00000000-0006-0000-0100-000018000000}">
      <text>
        <r>
          <rPr>
            <sz val="9"/>
            <color indexed="81"/>
            <rFont val="Tahoma"/>
            <family val="2"/>
            <charset val="186"/>
          </rPr>
          <t>Numatoma paimti 3 pastatus – garažus Kulių vartų g. 5A, dirbtuves,  Tiltų g. 27. Visi pastatai yra valstybinės žemės sklype, nuomos sutartys nesudarytos</t>
        </r>
      </text>
    </comment>
    <comment ref="E55" authorId="0" shapeId="0" xr:uid="{00000000-0006-0000-0100-000019000000}">
      <text>
        <r>
          <rPr>
            <sz val="9"/>
            <color indexed="81"/>
            <rFont val="Tahoma"/>
            <family val="2"/>
            <charset val="186"/>
          </rPr>
          <t>Numatoma paimti pastatus Šilutės pl. 91 – gyvenamąjį pastatą (111,88  kv.m bendro ploto), pastatą –sandėlį (122 kub. m tūrio), kitus inž. statinius (kiemo statinius - šulinį, kiemo aikštelę, aptvėrimą), esančius laisvos valstybinės žemės plote (žemės sklypas nesuformuotas)</t>
        </r>
      </text>
    </comment>
    <comment ref="T55" authorId="0" shapeId="0" xr:uid="{00000000-0006-0000-0100-00001A000000}">
      <text>
        <r>
          <rPr>
            <sz val="9"/>
            <color indexed="81"/>
            <rFont val="Tahoma"/>
            <family val="2"/>
            <charset val="186"/>
          </rPr>
          <t>Numatoma paimti pastatus Šilutės pl. 91 – gyvenamąjį pastatą (111,88  kv.m bendro ploto), pastatą –sandėlį (122 kub. m tūrio), kitus inž. statinius (kiemo statinius- šulinį, kiemo aikštelę, aptvėrimą), esančius laisvos valstybinės žemės plote (žemės sklypas nesuformuotas).</t>
        </r>
      </text>
    </comment>
    <comment ref="E56" authorId="0" shapeId="0" xr:uid="{00000000-0006-0000-0100-00001B000000}">
      <text>
        <r>
          <rPr>
            <sz val="9"/>
            <color indexed="81"/>
            <rFont val="Tahoma"/>
            <family val="2"/>
            <charset val="186"/>
          </rPr>
          <t xml:space="preserve">(paimami  Didžioji Vandens g. 28B sandėliukai) </t>
        </r>
      </text>
    </comment>
    <comment ref="T56" authorId="0" shapeId="0" xr:uid="{00000000-0006-0000-0100-00001C000000}">
      <text>
        <r>
          <rPr>
            <sz val="9"/>
            <color indexed="81"/>
            <rFont val="Tahoma"/>
            <family val="2"/>
            <charset val="186"/>
          </rPr>
          <t xml:space="preserve">Žemės Didžioji Vandens g. 28B paėmimas visuomenės poreikiams </t>
        </r>
      </text>
    </comment>
    <comment ref="E57" authorId="0" shapeId="0" xr:uid="{00000000-0006-0000-0100-00001D000000}">
      <text>
        <r>
          <rPr>
            <sz val="9"/>
            <color indexed="81"/>
            <rFont val="Tahoma"/>
            <family val="2"/>
            <charset val="186"/>
          </rPr>
          <t xml:space="preserve">
1. Pagal Klaipėdos miesto tarybos 2008-02-28 sprendimu Nr. T2-47 patvirtinto Kelio nuo Medelyno g. per Labrenciškės gyvenvietę į Girulius detaliojo plano sprendinius numatyta tiesti naują gatvę, sujungsiančią Medelyno g. su Pamario g. 
Gatvė bus tiesiama per šiuo metu miško paskirties žemę, kurią reikia Lietuvos Respublikos Vyriausybės nustatyta tvarka paversti kitomis naudmenomis, kompensuojant miško vertę pinigais. Lietuvos Respublikos aplinkos ministerijos Valstybinės miškų tarnyba apskaičiavo piniginę kompensaciją už miško žemės pavertimą kitomis naudmenomis – 132 000 Eur. Rengiamas kelio techninis projektas, kuris galės būti įgyvendinamas tik sumokėjus į valstybės biudžetą apskaičiuotą piniginę kompensaciją ir įregistravus  kitos paskirties žemės sklypą nekilnojamojo turto registre.
           2. Pagal Klaipėdos miesto tarybos 2008-04-04 sprendimu Nr. T2-115 patvirtinto Pamario g. rekonstrukcijos su gretimų teritorijų rekreacine infrastruktūra detaliojo plano sprendinius numatyta rekonstruoti Pamario g., įrengiant automobilių stovėjimo aikšteles. Gatvės platinimui ir aikštelių įrengimui miško žemę reikia paversti kitomis naudmenomis, už kurią paskaičiuota piniginė kompensacija – 307145 Eur.  Rengiamas gatvės rekonstrukcijos techninis projektas, kurį įgyvendinti bus galima tik pervedus į Valstybės biudžetą piniginę kompensaciją, įregistravus kitos paskirties žemės sklypą Nekilnojamojo turto registre.   
           3. Pagal parengtą Girulių detalųjį planą yra numatyta įrengti automobilių stovėjimo aikštelę prie Stovyklos g., rekonstruoti Skautų g. tęsinį iki Stovyklos g., išplatinant iki 10 m pločio,  taip pat nutiesti D1 kategorijos Rasytės g. tęsinį iki sankryžos su Šlaito g. .tam reikia paversti miško žemę kitomis naudmenomis (lėšos planuojamos 2018 m.).  
</t>
        </r>
      </text>
    </comment>
    <comment ref="J57" authorId="0" shapeId="0" xr:uid="{00000000-0006-0000-0100-00001E000000}">
      <text>
        <r>
          <rPr>
            <b/>
            <sz val="9"/>
            <color indexed="81"/>
            <rFont val="Tahoma"/>
            <family val="2"/>
            <charset val="186"/>
          </rPr>
          <t>ŽP</t>
        </r>
        <r>
          <rPr>
            <sz val="9"/>
            <color indexed="81"/>
            <rFont val="Tahoma"/>
            <family val="2"/>
            <charset val="186"/>
          </rPr>
          <t xml:space="preserve">
</t>
        </r>
      </text>
    </comment>
    <comment ref="S84" authorId="0" shapeId="0" xr:uid="{00000000-0006-0000-0100-00001F000000}">
      <text>
        <r>
          <rPr>
            <sz val="9"/>
            <color indexed="81"/>
            <rFont val="Tahoma"/>
            <family val="2"/>
            <charset val="186"/>
          </rPr>
          <t>Planuojamos lėšos dėl  nenumatytų darbų kai reikalinga atlikti archeologinius tyrinėjimus</t>
        </r>
      </text>
    </comment>
    <comment ref="F91" authorId="0" shapeId="0" xr:uid="{00000000-0006-0000-0100-000020000000}">
      <text>
        <r>
          <rPr>
            <b/>
            <sz val="9"/>
            <color indexed="81"/>
            <rFont val="Tahoma"/>
            <family val="2"/>
            <charset val="186"/>
          </rPr>
          <t xml:space="preserve">P.2.4.3.2. </t>
        </r>
        <r>
          <rPr>
            <sz val="9"/>
            <color indexed="81"/>
            <rFont val="Tahoma"/>
            <family val="2"/>
            <charset val="186"/>
          </rPr>
          <t>Vykdant kultūros paveldo prevencinę apsaugą tvarkyti savivaldybės kultūros paveldo objektus, skatinti kultūros paveldo objektų valdytojus ir naudotojus tinkamai prižiūrėti ir naudoti kultūros paveldo objektus</t>
        </r>
      </text>
    </comment>
    <comment ref="S97" authorId="0" shapeId="0" xr:uid="{00000000-0006-0000-0100-000021000000}">
      <text>
        <r>
          <rPr>
            <sz val="9"/>
            <color indexed="81"/>
            <rFont val="Tahoma"/>
            <family val="2"/>
            <charset val="186"/>
          </rPr>
          <t>stogo techninis projektas yra parengtas, stoge įrengta difūzinė plėvelė</t>
        </r>
      </text>
    </comment>
    <comment ref="F103" authorId="0" shapeId="0" xr:uid="{00000000-0006-0000-0100-000022000000}">
      <text>
        <r>
          <rPr>
            <b/>
            <sz val="9"/>
            <color indexed="81"/>
            <rFont val="Tahoma"/>
            <family val="2"/>
            <charset val="186"/>
          </rPr>
          <t xml:space="preserve">P2.4.3.3. </t>
        </r>
        <r>
          <rPr>
            <sz val="9"/>
            <color indexed="81"/>
            <rFont val="Tahoma"/>
            <family val="2"/>
            <charset val="186"/>
          </rPr>
          <t xml:space="preserve">
Pagal parengtus techninius projektus sutvarkyti miesto teritorijoje esančius piliakalnius ir istorines miesto kapines</t>
        </r>
      </text>
    </comment>
    <comment ref="S105" authorId="0" shapeId="0" xr:uid="{00000000-0006-0000-0100-000023000000}">
      <text>
        <r>
          <rPr>
            <sz val="9"/>
            <color indexed="81"/>
            <rFont val="Tahoma"/>
            <family val="2"/>
            <charset val="186"/>
          </rPr>
          <t>2021 m. Purmalių piliakalnis nukeltas po  SPG svarstymo</t>
        </r>
      </text>
    </comment>
    <comment ref="K116" authorId="0" shapeId="0" xr:uid="{00000000-0006-0000-0100-000024000000}">
      <text>
        <r>
          <rPr>
            <b/>
            <sz val="9"/>
            <color indexed="81"/>
            <rFont val="Tahoma"/>
            <family val="2"/>
            <charset val="186"/>
          </rPr>
          <t xml:space="preserve">1441,2
</t>
        </r>
        <r>
          <rPr>
            <sz val="9"/>
            <color indexed="81"/>
            <rFont val="Tahoma"/>
            <family val="2"/>
            <charset val="186"/>
          </rPr>
          <t xml:space="preserve">
</t>
        </r>
      </text>
    </comment>
    <comment ref="L116" authorId="0" shapeId="0" xr:uid="{00000000-0006-0000-0100-000025000000}">
      <text>
        <r>
          <rPr>
            <b/>
            <sz val="9"/>
            <color indexed="81"/>
            <rFont val="Tahoma"/>
            <family val="2"/>
            <charset val="186"/>
          </rPr>
          <t xml:space="preserve">1413,3
</t>
        </r>
        <r>
          <rPr>
            <sz val="9"/>
            <color indexed="81"/>
            <rFont val="Tahoma"/>
            <family val="2"/>
            <charset val="186"/>
          </rPr>
          <t xml:space="preserve">
</t>
        </r>
      </text>
    </comment>
  </commentList>
</comments>
</file>

<file path=xl/sharedStrings.xml><?xml version="1.0" encoding="utf-8"?>
<sst xmlns="http://schemas.openxmlformats.org/spreadsheetml/2006/main" count="476" uniqueCount="307">
  <si>
    <t>Uždavinio kodas</t>
  </si>
  <si>
    <t>Priemonės kodas</t>
  </si>
  <si>
    <t>Priemonės požymis</t>
  </si>
  <si>
    <t>Asignavimų valdytojo kodas</t>
  </si>
  <si>
    <t>Finansavimo šaltinis</t>
  </si>
  <si>
    <t>01</t>
  </si>
  <si>
    <t>Iš viso:</t>
  </si>
  <si>
    <t>02</t>
  </si>
  <si>
    <t>Iš viso uždaviniui:</t>
  </si>
  <si>
    <t>Iš viso tikslui:</t>
  </si>
  <si>
    <t>Finansavimo šaltiniai</t>
  </si>
  <si>
    <t>Produkto kriterijaus</t>
  </si>
  <si>
    <t>Pavadinimas</t>
  </si>
  <si>
    <t>Finansavimo šaltinių suvestinė</t>
  </si>
  <si>
    <t>SAVIVALDYBĖS  LĖŠOS, IŠ VISO:</t>
  </si>
  <si>
    <t>KITI ŠALTINIAI, IŠ VISO:</t>
  </si>
  <si>
    <t>IŠ VISO:</t>
  </si>
  <si>
    <t xml:space="preserve">                              Pavadinimas</t>
  </si>
  <si>
    <t>Asignavimų valdytojų kodų klasifikatorius*</t>
  </si>
  <si>
    <t>1.</t>
  </si>
  <si>
    <t>Savivaldybės administracijos direktorius</t>
  </si>
  <si>
    <t>2.</t>
  </si>
  <si>
    <t>Ugdymo ir kultūros departamento direktorius</t>
  </si>
  <si>
    <t>3.</t>
  </si>
  <si>
    <t>Socialinių reikalų departamento direktorius</t>
  </si>
  <si>
    <t>4.</t>
  </si>
  <si>
    <t>Urbanistinės plėtros departamento direktorius</t>
  </si>
  <si>
    <t>5.</t>
  </si>
  <si>
    <t>Investicijų ir ekonomikos departamento direktorius</t>
  </si>
  <si>
    <t>6.</t>
  </si>
  <si>
    <t>Miesto ūkio departamento direktorius</t>
  </si>
  <si>
    <t xml:space="preserve">Iš viso  veiklos planui: </t>
  </si>
  <si>
    <t xml:space="preserve"> TIKSLŲ, UŽDAVINIŲ, PRIEMONIŲ, PRIEMONIŲ IŠLAIDŲ IR PRODUKTO KRITERIJŲ SUVESTINĖ</t>
  </si>
  <si>
    <t>Veiklos plano tikslo kodas</t>
  </si>
  <si>
    <t>Vykdytojas (skyrius / asmuo)</t>
  </si>
  <si>
    <t>* patvirtinta Klaipėdos miesto savivaldybės administracijos direktoriaus 2011-02-24 įsakymu Nr. AD1-384</t>
  </si>
  <si>
    <t>SB</t>
  </si>
  <si>
    <t>Papriemonės kodas</t>
  </si>
  <si>
    <t>03</t>
  </si>
  <si>
    <t>04</t>
  </si>
  <si>
    <t>05</t>
  </si>
  <si>
    <t>06</t>
  </si>
  <si>
    <t>MIESTO URBANISTINIO PLANAVIMO PROGRAMOS (NR. 01)</t>
  </si>
  <si>
    <t>01 Miesto urbanistinio planavimo programa</t>
  </si>
  <si>
    <t>Užtikrinti kompleksišką ir darnų miesto planavimą</t>
  </si>
  <si>
    <t>Rengti miesto teritorijų planavimo bei susijusius dokumentus</t>
  </si>
  <si>
    <t>4</t>
  </si>
  <si>
    <t xml:space="preserve">B </t>
  </si>
  <si>
    <t>Parengtas detalusis planas, vnt.</t>
  </si>
  <si>
    <t>Parengta planų, vnt.</t>
  </si>
  <si>
    <t>Užtikrinti geoinformacinių sistemų (GIS) administravimą ir vykdomų geodezinių darbų kontrolę</t>
  </si>
  <si>
    <t>Parengta žemės paėmimo visuomenės poreikiams projektų, vnt.</t>
  </si>
  <si>
    <t>Savivaldybės administracijos GIS programinės įrangos ir informacinių sistemų, veikiančių GIS pagrindu, atnaujinimas, papildymas</t>
  </si>
  <si>
    <t>Atnaujinta duomenų bazių, vnt.</t>
  </si>
  <si>
    <t>Kultūrinės vertės nustatymo objektų dokumentacijos parengimas</t>
  </si>
  <si>
    <t>Informacinio leidinio apie paveldo objektus leidyba</t>
  </si>
  <si>
    <t>Išleistas leidinys, egz.</t>
  </si>
  <si>
    <t>Parengta objektų kultūrinės vertės nustatymo dokumentacija, vnt.</t>
  </si>
  <si>
    <t>Parengta techninių projektų, vnt.</t>
  </si>
  <si>
    <t>Strateginis tikslas 01. Didinti miesto konkurencingumą, kryptingai vystant infrastruktūrą ir sudarant palankias sąlygas verslui</t>
  </si>
  <si>
    <t>07</t>
  </si>
  <si>
    <t>Bendrojo plano parengimas</t>
  </si>
  <si>
    <t>P2.2.2.4</t>
  </si>
  <si>
    <t>P2.1.3.2</t>
  </si>
  <si>
    <t>1</t>
  </si>
  <si>
    <t>Parengta galimybių studija, vnt.</t>
  </si>
  <si>
    <t>UPD Paveldo-saugos sk.</t>
  </si>
  <si>
    <t>UPD Žemėtvarkos sk.</t>
  </si>
  <si>
    <t>UPD Geodezijos ir GIS sk.</t>
  </si>
  <si>
    <t>Suorganizuota paroda, vnt.</t>
  </si>
  <si>
    <t xml:space="preserve">Teritorijos tarp Tilžės gatvės, Klemiškės gatvės, geležinkelio iki kelio A13 (numatomo naujo sporto komplekso) detaliojo plano parengimas </t>
  </si>
  <si>
    <t xml:space="preserve">UPD Urbanistikos skyrius </t>
  </si>
  <si>
    <t>Geoinformacinių sistemų (GIS) administravimas ir kontrolė:</t>
  </si>
  <si>
    <t>P2.4.3.2</t>
  </si>
  <si>
    <t>Paversta kitomis naudmenomis miško žemės, ha</t>
  </si>
  <si>
    <t>Kt</t>
  </si>
  <si>
    <t>Kultūros paveldo objektų apskaitos, tvarkybos ir sklaidos dokumentacijos parengimas:</t>
  </si>
  <si>
    <t>Planas</t>
  </si>
  <si>
    <t>SB(ŽPL)</t>
  </si>
  <si>
    <t>08</t>
  </si>
  <si>
    <t>09</t>
  </si>
  <si>
    <t>Detaliųjų ir kitų planų rengimas:</t>
  </si>
  <si>
    <t>Žemės sklypų planų rengimas:</t>
  </si>
  <si>
    <t>Inžinerinių tinklų įrenginių numerių keitimas iš vietinės į LKS-94 koordinačių sistemą</t>
  </si>
  <si>
    <t>Pakeista sistema, proc.</t>
  </si>
  <si>
    <t>Skulptūrų parko (buv. senųjų miesto kapinių) sutvarkymo techninio projekto parengimas</t>
  </si>
  <si>
    <t>Kultūros paveldo sklaida:</t>
  </si>
  <si>
    <t>Suorganizuotas renginys, vnt.</t>
  </si>
  <si>
    <t>Europos kultūros paveldo dienų renginio organizavimas</t>
  </si>
  <si>
    <t xml:space="preserve">Galimybių studijos dėl kapinių plėtros parengimas </t>
  </si>
  <si>
    <t>10</t>
  </si>
  <si>
    <t>Ūkio skyrius</t>
  </si>
  <si>
    <t>Archeologinių tyrimų vykdymas Klaipėdos miesto teritorijoje</t>
  </si>
  <si>
    <t xml:space="preserve">Miško žemės keitimas kitomis naudmenomis inžinerinės infrastruktūros plėtrai:  </t>
  </si>
  <si>
    <t>Savivaldybės teritorijoje esančių geodezinių ženklų inventorizacija ir sunaikintų geodezinių ženklų atstatymas</t>
  </si>
  <si>
    <t>tūkst. Eur</t>
  </si>
  <si>
    <t>Apskaitos kodas</t>
  </si>
  <si>
    <t>Girulių automobilių stovėjimo aikštelei įrengti ir gatvės tęsiniui tiesti</t>
  </si>
  <si>
    <t>Parengtas naujas Bendrasis planas, vnt.</t>
  </si>
  <si>
    <t>Teritorijos tarp Pievų Tako g., I. Kanto g., Gintaro g. detaliajame plane suformuoto žemės sklypo Nr. 34 (jo dalių Nr. 34A, 34B) Klaipėdos mieste detaliojo plano parengimas</t>
  </si>
  <si>
    <t>Priešpilio g. tiesti;</t>
  </si>
  <si>
    <t>Topografinėms-inžinerinėms nuotraukoms vykdyti reikalingų išeitinių duomenų išdavimas, atliktų geodezinių darbų kontrolės vykdymas, Klaipėdos miesto žemės kadastro skaitmeninių duomenų įsigijimas</t>
  </si>
  <si>
    <t>01.01011006</t>
  </si>
  <si>
    <t>01.01011004</t>
  </si>
  <si>
    <t>01.01010204</t>
  </si>
  <si>
    <t>01.010106</t>
  </si>
  <si>
    <t>01.020101</t>
  </si>
  <si>
    <t>01.020202</t>
  </si>
  <si>
    <t>01.010301</t>
  </si>
  <si>
    <t xml:space="preserve">01.010302 </t>
  </si>
  <si>
    <t>01.030101</t>
  </si>
  <si>
    <t>01.030107</t>
  </si>
  <si>
    <t>Atnaujinta GIS licencijuotų darbo vietų, vnt.</t>
  </si>
  <si>
    <t>Atstatyta geodezinių ženklų, vnt.</t>
  </si>
  <si>
    <t>Atlikta archeologinių tyrimų, vnt.</t>
  </si>
  <si>
    <t>Atnaujintų topografinių-inžinerinių nuotraukų kokybės tikrinimo programų, vnt.</t>
  </si>
  <si>
    <t>01.020203</t>
  </si>
  <si>
    <t>01.010304</t>
  </si>
  <si>
    <t>01.010307</t>
  </si>
  <si>
    <t>01.030108</t>
  </si>
  <si>
    <t>Atskirų žemės sklypų planų ir susijusių dokumentų parengimas</t>
  </si>
  <si>
    <t>Statybininkų pr. tęsiniui įrengti;</t>
  </si>
  <si>
    <t>Iš viso</t>
  </si>
  <si>
    <t>Išlaidoms</t>
  </si>
  <si>
    <t>Turtui įsigyti ir finansiniams įsipareigojimams vykdyti</t>
  </si>
  <si>
    <t>Iš jų darbo užmokesčiui</t>
  </si>
  <si>
    <t>2019-ųjų metų lėšų projektas</t>
  </si>
  <si>
    <t>2017-ieji metai</t>
  </si>
  <si>
    <t>2018-ieji metai</t>
  </si>
  <si>
    <t>2019-ieji metai</t>
  </si>
  <si>
    <t>WebGIS programų sukūrimas ir teminių žemėlapių viešinimas</t>
  </si>
  <si>
    <t>I. Kanto ir S. Daukanto skvero bei jame esančio memorialo sutvarkymo techninio projekto parengimas</t>
  </si>
  <si>
    <t>Bauhauzo stilistikos miesto sodo (teritorijos tarp Pievų Tako g., I. Kanto g., Gintaro g.) sutvarkymo techninio projekto parengimas</t>
  </si>
  <si>
    <t>5</t>
  </si>
  <si>
    <t>P2.4.3.3</t>
  </si>
  <si>
    <t>Koreguota techninių projektų, vnt.</t>
  </si>
  <si>
    <t xml:space="preserve">IED Projektų skyrius  </t>
  </si>
  <si>
    <t>Aiškinamojo rašto priedas Nr.3</t>
  </si>
  <si>
    <t>ES</t>
  </si>
  <si>
    <t>Darnaus judumo plano parengimas</t>
  </si>
  <si>
    <t>Kvartalo prie Kosmonautų g. tęsinio iki Pievų g. ir Rokiškio g. detaliojo plano, patvirtinto Klaipėdos miesto tarybos 1999-04-01 sprendimu, Nr. 54, koregavimas</t>
  </si>
  <si>
    <t>Žemės sklypo Turgaus g. 24 detaliojo plano keitimas (Šv. Jono bažnyčios detalusis planas)</t>
  </si>
  <si>
    <t>Suorganizuota renginių, vnt.</t>
  </si>
  <si>
    <t>Bastionų komplekso (Jono kalnelio) apsaugai;</t>
  </si>
  <si>
    <t>Parengtų programų ir teminių žemėlapių viešinimas pagal poreikį, proc.</t>
  </si>
  <si>
    <t>Planavimo dokumetų viešinimas ir sklaida</t>
  </si>
  <si>
    <t>Atlikta viso pastato fasadų atnaujinimo darbų. Užbaigtumas, proc.</t>
  </si>
  <si>
    <t>Pylimo g. rekonstruoti</t>
  </si>
  <si>
    <t>Kultūros paveldo objektų tvarkybos darbų vykdymas</t>
  </si>
  <si>
    <t>Parengta galimybių studijų, vnt.</t>
  </si>
  <si>
    <t>Pakeistas detalusis planas, vnt.</t>
  </si>
  <si>
    <t>P2.4.3.5</t>
  </si>
  <si>
    <t>IED Projektų sk.</t>
  </si>
  <si>
    <t>P2.1.2.1</t>
  </si>
  <si>
    <r>
      <t xml:space="preserve">Savivaldybės biudžeto lėšos </t>
    </r>
    <r>
      <rPr>
        <b/>
        <sz val="10"/>
        <color theme="1"/>
        <rFont val="Times New Roman"/>
        <family val="1"/>
        <charset val="186"/>
      </rPr>
      <t>SB</t>
    </r>
  </si>
  <si>
    <r>
      <t xml:space="preserve">Programų lėšų likučių laikinai laisvos lėšos </t>
    </r>
    <r>
      <rPr>
        <b/>
        <sz val="10"/>
        <color theme="1"/>
        <rFont val="Times New Roman"/>
        <family val="1"/>
        <charset val="186"/>
      </rPr>
      <t>SB(L)</t>
    </r>
  </si>
  <si>
    <r>
      <t xml:space="preserve">Europos Sąjungos paramos lėšos </t>
    </r>
    <r>
      <rPr>
        <b/>
        <sz val="10"/>
        <color theme="1"/>
        <rFont val="Times New Roman"/>
        <family val="1"/>
        <charset val="186"/>
      </rPr>
      <t>ES</t>
    </r>
  </si>
  <si>
    <r>
      <t xml:space="preserve">Žemės pardavimų likučio lėšos </t>
    </r>
    <r>
      <rPr>
        <b/>
        <sz val="10"/>
        <color theme="1"/>
        <rFont val="Times New Roman"/>
        <family val="1"/>
        <charset val="186"/>
      </rPr>
      <t>SB(ŽPL)</t>
    </r>
  </si>
  <si>
    <r>
      <t xml:space="preserve">Klaipėdos valstybinio jūrų uosto lėšos </t>
    </r>
    <r>
      <rPr>
        <b/>
        <sz val="10"/>
        <color theme="1"/>
        <rFont val="Times New Roman"/>
        <family val="1"/>
        <charset val="186"/>
      </rPr>
      <t>KVJUD</t>
    </r>
  </si>
  <si>
    <r>
      <t xml:space="preserve">Kiti finansavimo šaltiniai </t>
    </r>
    <r>
      <rPr>
        <b/>
        <sz val="10"/>
        <color theme="1"/>
        <rFont val="Times New Roman"/>
        <family val="1"/>
        <charset val="186"/>
      </rPr>
      <t>Kt</t>
    </r>
  </si>
  <si>
    <r>
      <t xml:space="preserve">Valstybės biudžeto lėšos </t>
    </r>
    <r>
      <rPr>
        <b/>
        <sz val="10"/>
        <color theme="1"/>
        <rFont val="Times New Roman"/>
        <family val="1"/>
        <charset val="186"/>
      </rPr>
      <t>LRVB</t>
    </r>
  </si>
  <si>
    <t>Parengtas dokumetų paketas, vnt.</t>
  </si>
  <si>
    <t>Parengtas Darnaus judumo planas, vnt.</t>
  </si>
  <si>
    <t>Kultūros paveldo objektų tvarkyba:</t>
  </si>
  <si>
    <t>Organizuota konferencija, vnt.</t>
  </si>
  <si>
    <t>Konferencijos dėl Klaipėdos miesto pilies atkūrimo perspektyvų organizavimas</t>
  </si>
  <si>
    <t>Kompensacijų išmokėjimas už visuomenės poreikiams paimtą turtą ir turto įsigijimas infrastruktūros plėtrai:</t>
  </si>
  <si>
    <t>Teritorijos prie Labrenciškių g. ir Medelyno g. detaliojo plano, patvirtinto Klaipėdos miesto savivaldybės tarybos 2005 m. gruodžio 22 d. sprendimu Nr. T2-417, koregavimas</t>
  </si>
  <si>
    <t>Įgyvendinta rinkodaros priemonių, skirtų Bendrajam planui viešinti, vnt.</t>
  </si>
  <si>
    <t>Atlikta šlaitinio stogo (449 m²) dalinio remonto darbų. Užbaigtumas, proc.</t>
  </si>
  <si>
    <t>01.010308</t>
  </si>
  <si>
    <t>Žemės visuomenės poreikiams paėmimas ir turto įsigijimas inžinerinės infrastruktūros plėtrai:</t>
  </si>
  <si>
    <t>SB(ES)</t>
  </si>
  <si>
    <t>Savivaldybės biudžetas, iš jo:</t>
  </si>
  <si>
    <t xml:space="preserve">Sutvarkyta kultūros paveldo objektų, vnt. </t>
  </si>
  <si>
    <t xml:space="preserve">Dokumentų paketo dėl Šv. Jono bažnyčios atstatymo projekto pripažinimo valstybei svarbiu ekonominiu projektu ir projektinių pasiūlymų su įveiklinimo koncepcija parengimas </t>
  </si>
  <si>
    <t>Parengtas trimatis pilies ir trijų kurtinų atstatymo skaitmeninis modelis, vnt.</t>
  </si>
  <si>
    <t>2017 m. patvirtintas asignavimų planas*</t>
  </si>
  <si>
    <t>Paskutinis 2017 m. asignavimų plano pakeitimas**</t>
  </si>
  <si>
    <t>Lėšų poreikis biudžetiniams 
2018-iesiems metams</t>
  </si>
  <si>
    <t>2020-ųjų metų lėšų projektas</t>
  </si>
  <si>
    <t>2020-ieji metai</t>
  </si>
  <si>
    <t>Išmokėta kompensacijų projektams, vnt.</t>
  </si>
  <si>
    <r>
      <t xml:space="preserve">Europos Sąjungos paramos lėšos, kurios įtrauktos į Savivaldybės biudžetą </t>
    </r>
    <r>
      <rPr>
        <b/>
        <sz val="10"/>
        <color theme="1"/>
        <rFont val="Times New Roman"/>
        <family val="1"/>
        <charset val="186"/>
      </rPr>
      <t>SB(ES)</t>
    </r>
  </si>
  <si>
    <t>2017-ųjų metų asignavi-mų planas</t>
  </si>
  <si>
    <t>2017 m. asignavimų plano pakeitimas</t>
  </si>
  <si>
    <t>2018-ųjų metų asignavimų planas</t>
  </si>
  <si>
    <t xml:space="preserve">* pagal Klaipėdos miesto savivaldybės tarybos 2016 m. gruodžio 22 d. sprendimą Nr. T2-290 ir administracijos direktoriaus 2017-03-14 įsakymą AD1-642
</t>
  </si>
  <si>
    <t>01.010115</t>
  </si>
  <si>
    <t>01.010116</t>
  </si>
  <si>
    <t>01.010114</t>
  </si>
  <si>
    <t>01.010117</t>
  </si>
  <si>
    <t>01.010118</t>
  </si>
  <si>
    <t>01.010112</t>
  </si>
  <si>
    <t>01.030112</t>
  </si>
  <si>
    <t>01.030104</t>
  </si>
  <si>
    <t>01.030113</t>
  </si>
  <si>
    <t>01.030114</t>
  </si>
  <si>
    <t xml:space="preserve">01.030106 </t>
  </si>
  <si>
    <t>01.030306 </t>
  </si>
  <si>
    <t>01.030301</t>
  </si>
  <si>
    <t>01.030304</t>
  </si>
  <si>
    <t>01.030109</t>
  </si>
  <si>
    <t>11</t>
  </si>
  <si>
    <t>Parengtas specialusis planas, vnt.</t>
  </si>
  <si>
    <t>SB(VB)</t>
  </si>
  <si>
    <t>Parengta schema, vnt.</t>
  </si>
  <si>
    <t>Įvykdyta paslauga, vnt.</t>
  </si>
  <si>
    <r>
      <t xml:space="preserve">Valstybės biudžeto specialiosios tikslinės dotacijos lėšos </t>
    </r>
    <r>
      <rPr>
        <b/>
        <sz val="10"/>
        <color theme="1"/>
        <rFont val="Times New Roman"/>
        <family val="1"/>
        <charset val="186"/>
      </rPr>
      <t>SB(VB)</t>
    </r>
  </si>
  <si>
    <t>IED</t>
  </si>
  <si>
    <t xml:space="preserve">Leidinio apie Klaipėdos miesto architektūrą ir urbanistiką išleidimas ir architektūrinės parodos organizavimas </t>
  </si>
  <si>
    <t>FTD Turto skyrius</t>
  </si>
  <si>
    <t xml:space="preserve">Atskirų teritorijų perspektyvinio vystymo galimybių studijų rengimas </t>
  </si>
  <si>
    <t xml:space="preserve">Rytinės dalies B teritorijos (tarp Pajūrio g., kelio A13, Liepų g. ir Dangės g.) susisiekimo infrastruktūros vystymo specialiojo plano parengimas </t>
  </si>
  <si>
    <t xml:space="preserve">Teritorijos tarp Dangės upės, Neringos 1-osios g., sodų bendrijų „Dobilas“ ir „Neringa“ teritorijų bei Veterinarijos g. detaliojo plano rengimas </t>
  </si>
  <si>
    <t xml:space="preserve">Žemės sklypo Taikos pr. 54 detaliojo plano, patvirtinto Klaipėdos miesto savivaldybės tarybos 2007-08-02 sprendimu Nr. T2-252 koregavimas </t>
  </si>
  <si>
    <t xml:space="preserve">Klaipėdos Senamiesčio ir Naujamiesčio erdvių ir pastatų fasadų dekoratyvinio apšvietimo schemos parengimas </t>
  </si>
  <si>
    <t xml:space="preserve">Jūrinio paveldo dekoratyvinio-informacinio ženklo sukūrimas ir jūrinio paveldo objektų paženklinimas Klaipėdoje </t>
  </si>
  <si>
    <t xml:space="preserve">Antrojo pasaulinio karo pakrantės, priešlėktuvinės gynybos baterijų sutvarkymo techninio projekto parengimas </t>
  </si>
  <si>
    <t>Piliavietės atkūrimas ir pritaikymas kultūros ir turizmo reikmėms</t>
  </si>
  <si>
    <t>SB(L)</t>
  </si>
  <si>
    <t>Vykdyti paveldo objektų išsaugojimo priemones</t>
  </si>
  <si>
    <t>MŪD Miesto tvarkymo sk.</t>
  </si>
  <si>
    <t>Suorganizuotas architektūrinio projekto konkursas, vnt.</t>
  </si>
  <si>
    <t>Klaipėdos miesto piliakalnių sutvarkymas</t>
  </si>
  <si>
    <t>Suremontuotas pastato (Turgaus g. 22) fasadas, kv. m</t>
  </si>
  <si>
    <t xml:space="preserve">Sutvarkytas Žardės piliakalnis (4 ha), vnt. </t>
  </si>
  <si>
    <t>Parengta detaliojo plano korektūra, vnt.</t>
  </si>
  <si>
    <t xml:space="preserve">Pastato Liepų g. 7 fasadų atnaujinimas ir  kiti remonto darbai </t>
  </si>
  <si>
    <t>Restauruota atkurta fasado lipdinių, kv. m.</t>
  </si>
  <si>
    <t>** pagal Klaipėdos miesto savivaldybės tarybos 2017 m. lapkričio 23 d. sprendimą Nr. T2-267</t>
  </si>
  <si>
    <t>6</t>
  </si>
  <si>
    <t>Suremontuotos pastato (Aukštoji g. 13) patalpos, kub. m</t>
  </si>
  <si>
    <t xml:space="preserve"> </t>
  </si>
  <si>
    <t>1. Garažų Didžioji Vandens g. 28 B;</t>
  </si>
  <si>
    <t>2. Kūlių Vartų g. 5A;</t>
  </si>
  <si>
    <t>3. Danės g. 6, Gluosnių skg. 6 ir Bangų g. 11;</t>
  </si>
  <si>
    <t>4. LEZ teritorijoje esantys 4 sklypai;</t>
  </si>
  <si>
    <t>5. Naujoji Uosto g. 5;</t>
  </si>
  <si>
    <t xml:space="preserve">6. Pilies g. 2; </t>
  </si>
  <si>
    <t>Savivaldybei priklausančių pastatų, kultūros paveldo objektų remontas</t>
  </si>
  <si>
    <t>12</t>
  </si>
  <si>
    <t>Sąnaudų ir naudos analizės rengimas ir paimamo turto vertės nustatymas, žemės paėmimo visuomenės poreikiams projektų rengimas: 1. Pylimo g. rekonstruoti; 2. Bastionų komplekso (Jono kalnelio) apsaugai; 3. Bastionų g. tiesti; 4. Laisvosios ekonominės zonos teritorijai atlaisvinti; 5. Naujoji Uosto g. rekonstruoti; 6.  Pilies g.   rekonstruoti.</t>
  </si>
  <si>
    <r>
      <t xml:space="preserve">2017–2020 M. KLAIPĖDOS MIESTO SAVIVALDYBĖS     </t>
    </r>
    <r>
      <rPr>
        <b/>
        <sz val="11"/>
        <color theme="1"/>
        <rFont val="Times New Roman"/>
        <family val="1"/>
        <charset val="186"/>
      </rPr>
      <t xml:space="preserve">           </t>
    </r>
  </si>
  <si>
    <t>planas</t>
  </si>
  <si>
    <t>VB</t>
  </si>
  <si>
    <t>Iš viso programai:</t>
  </si>
  <si>
    <t>Priemonės požymis*</t>
  </si>
  <si>
    <t>Veiklos kodas</t>
  </si>
  <si>
    <t>* N - nauja priemonė, T - Tęstinė priemonė, I - investicijų projektas.</t>
  </si>
  <si>
    <t>Priemonės/Veiklos rezultato produkto kriterijus</t>
  </si>
  <si>
    <t>Kriterijaus pavadinimas, matavimo vnt.</t>
  </si>
  <si>
    <t xml:space="preserve"> Priemonės vykdytojas (padalinys)</t>
  </si>
  <si>
    <t>** Asignavimų plane nurodomos lėšos priemonių įgyvendinimui.</t>
  </si>
  <si>
    <t>2024 METŲ METINIO VEIKLOS PLANO UŽDAVINIŲ, PRIEMONIŲ, PRIEMONIŲ IŠLAIDŲ IR PRODUKTO KRITERIJŲ SUVESTINĖ</t>
  </si>
  <si>
    <r>
      <rPr>
        <b/>
        <sz val="10"/>
        <rFont val="Times New Roman"/>
        <family val="1"/>
      </rPr>
      <t>Veiklos pavadinimas</t>
    </r>
    <r>
      <rPr>
        <sz val="10"/>
        <rFont val="Times New Roman"/>
        <family val="1"/>
      </rPr>
      <t>: Seniūnijos darbo organizavimas</t>
    </r>
  </si>
  <si>
    <r>
      <rPr>
        <b/>
        <sz val="10"/>
        <rFont val="Times New Roman"/>
        <family val="1"/>
      </rPr>
      <t>Veiklos pavadinimas</t>
    </r>
    <r>
      <rPr>
        <sz val="10"/>
        <rFont val="Times New Roman"/>
        <family val="1"/>
      </rPr>
      <t>: Žemės ūkio funkcijų vykdymas seniūnijoje</t>
    </r>
  </si>
  <si>
    <r>
      <rPr>
        <b/>
        <sz val="10"/>
        <rFont val="Times New Roman"/>
        <family val="1"/>
      </rPr>
      <t>Veiklos pavadinimas</t>
    </r>
    <r>
      <rPr>
        <sz val="10"/>
        <rFont val="Times New Roman"/>
        <family val="1"/>
      </rPr>
      <t>: Gyvenamosios vietos deklaravimas seniūnijoje</t>
    </r>
  </si>
  <si>
    <r>
      <rPr>
        <b/>
        <sz val="10"/>
        <rFont val="Times New Roman"/>
        <family val="1"/>
      </rPr>
      <t>Veiklos pavadinimas</t>
    </r>
    <r>
      <rPr>
        <sz val="10"/>
        <rFont val="Times New Roman"/>
        <family val="1"/>
      </rPr>
      <t>: Civilinės saugos organizavimas seniūnijoje</t>
    </r>
  </si>
  <si>
    <r>
      <rPr>
        <b/>
        <sz val="10"/>
        <rFont val="Times New Roman"/>
        <family val="1"/>
      </rPr>
      <t>Veiklos pavadinimas</t>
    </r>
    <r>
      <rPr>
        <sz val="10"/>
        <rFont val="Times New Roman"/>
        <family val="1"/>
      </rPr>
      <t>: Seniūnijos kelių ir gatvių priežiūros vykdymas,šaligatvių remontas, pakelėse augančių menkaverčių krūmų iškirtimas, šiukšlių surinkimas</t>
    </r>
  </si>
  <si>
    <r>
      <rPr>
        <b/>
        <sz val="10"/>
        <rFont val="Times New Roman"/>
        <family val="1"/>
      </rPr>
      <t>Veiklos pavadinimas:</t>
    </r>
    <r>
      <rPr>
        <sz val="10"/>
        <rFont val="Times New Roman"/>
        <family val="1"/>
      </rPr>
      <t xml:space="preserve"> Tvarkos ir švaros palaikymas seniūnijos bendrojo naudojimo teritorijoje</t>
    </r>
  </si>
  <si>
    <r>
      <rPr>
        <b/>
        <sz val="10"/>
        <rFont val="Times New Roman"/>
        <family val="1"/>
      </rPr>
      <t>Veiklos pavadinimas</t>
    </r>
    <r>
      <rPr>
        <sz val="10"/>
        <rFont val="Times New Roman"/>
        <family val="1"/>
      </rPr>
      <t>: Veikiančių ir neveikiančių kapinių priežiūra, atliekų tvarkymas</t>
    </r>
  </si>
  <si>
    <r>
      <rPr>
        <b/>
        <sz val="10"/>
        <rFont val="Times New Roman"/>
        <family val="1"/>
      </rPr>
      <t>Veiklos pavadinimas</t>
    </r>
    <r>
      <rPr>
        <sz val="10"/>
        <rFont val="Times New Roman"/>
        <family val="1"/>
      </rPr>
      <t>: Laikinųjų darbų organizavimas</t>
    </r>
  </si>
  <si>
    <r>
      <rPr>
        <b/>
        <sz val="10"/>
        <rFont val="Times New Roman"/>
        <family val="1"/>
      </rPr>
      <t>Veiklos pavadinimas</t>
    </r>
    <r>
      <rPr>
        <sz val="10"/>
        <rFont val="Times New Roman"/>
        <family val="1"/>
      </rPr>
      <t>: Dalyvavimas kuriant palankią aplinką kaimo žmonių užimtumui</t>
    </r>
  </si>
  <si>
    <r>
      <rPr>
        <b/>
        <sz val="10"/>
        <rFont val="Times New Roman"/>
        <family val="1"/>
      </rPr>
      <t>Veiklos pavadinimas</t>
    </r>
    <r>
      <rPr>
        <sz val="10"/>
        <rFont val="Times New Roman"/>
        <family val="1"/>
      </rPr>
      <t>: Reikiamos informacijos suteikimas ūkininkams su žemės ūkio veikla susijusiais klausimais</t>
    </r>
  </si>
  <si>
    <r>
      <rPr>
        <b/>
        <sz val="10"/>
        <rFont val="Times New Roman"/>
        <family val="1"/>
      </rPr>
      <t>Veiklos pavadinimas</t>
    </r>
    <r>
      <rPr>
        <sz val="10"/>
        <rFont val="Times New Roman"/>
        <family val="1"/>
      </rPr>
      <t>:  Reikiamos informacijos ir paslaugų suteikimas gyventojams įvairiais klausimais</t>
    </r>
  </si>
  <si>
    <t>Savivaldybės strateginio plėtros plano strateginis tikslas 2.2. Pažangus viešasis valdymas ir iniciatyvi bendruomenė</t>
  </si>
  <si>
    <t>01 Savivaldybės veiklos programa</t>
  </si>
  <si>
    <t>Uždavinys Efektyvinti savivaldybės valdymą ir stiprinti administracinius gebėjimus</t>
  </si>
  <si>
    <t>T</t>
  </si>
  <si>
    <r>
      <rPr>
        <b/>
        <sz val="10"/>
        <rFont val="Times New Roman"/>
        <family val="1"/>
      </rPr>
      <t>Priemonė:</t>
    </r>
    <r>
      <rPr>
        <sz val="10"/>
        <rFont val="Times New Roman"/>
        <family val="1"/>
      </rPr>
      <t xml:space="preserve"> Leipalingio seniūnijos veiklos vykdymas</t>
    </r>
  </si>
  <si>
    <t>Organizuota Leipalingio seniūnijos veikla, vnt.</t>
  </si>
  <si>
    <t>Leipalingio seniūnija</t>
  </si>
  <si>
    <t>2024 metai</t>
  </si>
  <si>
    <t>2024 metų asignavimų planas **</t>
  </si>
  <si>
    <r>
      <t xml:space="preserve">Vykdyta funkcijų, </t>
    </r>
    <r>
      <rPr>
        <sz val="9"/>
        <color theme="1"/>
        <rFont val="Times New Roman"/>
        <family val="1"/>
      </rPr>
      <t>vnt.</t>
    </r>
  </si>
  <si>
    <t>Užpildyta eletroninių paraiškų paramai gauti už žemės ūkio naudmenų ir pasėlių plotus, vnt.</t>
  </si>
  <si>
    <t>Įbraižyta žemės ūkio naudmenų ir pasėlių plotų ribų elektroninių žemėlapių, vnt.</t>
  </si>
  <si>
    <t>Atnaujinta žemės ūkio valdų duomenys, vnt.</t>
  </si>
  <si>
    <t>Atnaujinta ūkininkų ūkių, vnt.</t>
  </si>
  <si>
    <t>Užpildyta atvykimo deklaracijų,vnt.</t>
  </si>
  <si>
    <t>Išduota pažymų apie deklaruotą gyvenamąją vietą, vnt.</t>
  </si>
  <si>
    <t>Priimta sprendimų dėl gyvenamosios vietos duomenų taisymo, keitimo ar naikinimo, vnt.</t>
  </si>
  <si>
    <t>Dalyvauta civilinės saugos funkcijos įgyvendinime seniūnijoje,vnt.</t>
  </si>
  <si>
    <t>Paruošti informaciją ir dalyvauti ekstremalių situacijų posėdyje,vnt.</t>
  </si>
  <si>
    <t>Vykdyti kelių ir gatvių priežiūrą, km.</t>
  </si>
  <si>
    <t>Suremontuoti pėsčiųjų taką Leipalingio mietelyje, kv.m.</t>
  </si>
  <si>
    <t>Tvarkoma bendrojo naudojimo teritorija,kv.m.</t>
  </si>
  <si>
    <t>Sodinami ir prižiūrimi gėlynai,vnt.</t>
  </si>
  <si>
    <t xml:space="preserve">Organizuota veikiančių kapinių priežiūra,vnt. </t>
  </si>
  <si>
    <t>Organizuota neveikiančių kapinių priežiūra, vnt.</t>
  </si>
  <si>
    <t xml:space="preserve">Suorganizuotos išplėstinės seniūnaičių sueigos,vnt. </t>
  </si>
  <si>
    <t>Įdarbinta laikinųjų darbų darbininkų, mėn.</t>
  </si>
  <si>
    <t>Suorganizuoti susitikimai su seniūnaičiais kiekvieną mėnesį, vnt.</t>
  </si>
  <si>
    <t>Konsultuota žemės ūkio subjektų, vnt.</t>
  </si>
  <si>
    <t>Dokumentų paruošimas ir registravimas žemės ūkio subjektams įvairiais žemės ūkio klausimais,vnt.</t>
  </si>
  <si>
    <t>Konsultuota gyventojų, vnt.</t>
  </si>
  <si>
    <t>Priimta prašymų įvairioms administracinėms palaugoms, vnt.</t>
  </si>
  <si>
    <t xml:space="preserve">900 </t>
  </si>
  <si>
    <t xml:space="preserve">1000 </t>
  </si>
  <si>
    <t xml:space="preserve">204,74  </t>
  </si>
  <si>
    <t xml:space="preserve">2 </t>
  </si>
  <si>
    <t xml:space="preserve">1 </t>
  </si>
  <si>
    <t>Įrengti asfalto dangą ir sutvarkyti kelkraščius Liepiškių gatvėje Ricielių kaime, kv.m.</t>
  </si>
  <si>
    <t>Šienaujami žalieji plotai, ha (sezono metu kas savaitę)</t>
  </si>
  <si>
    <t>Druskininkų savivaldybės administracijos Viečiūnų seniūnija</t>
  </si>
  <si>
    <t>2024 metų veiklos plano 1 priedas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</si>
</sst>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
    <numFmt numFmtId="166" formatCode="#,##0.0"/>
  </numFmts>
  <fonts count="50" x14ac:knownFonts="1">
    <font>
      <sz val="10"/>
      <name val="Arial"/>
      <charset val="186"/>
    </font>
    <font>
      <sz val="11"/>
      <color theme="1"/>
      <name val="Calibri"/>
      <family val="2"/>
      <charset val="186"/>
      <scheme val="minor"/>
    </font>
    <font>
      <sz val="8"/>
      <name val="Arial"/>
      <family val="2"/>
      <charset val="186"/>
    </font>
    <font>
      <sz val="10"/>
      <name val="Times New Roman"/>
      <family val="1"/>
      <charset val="186"/>
    </font>
    <font>
      <sz val="12"/>
      <name val="Times New Roman"/>
      <family val="1"/>
      <charset val="186"/>
    </font>
    <font>
      <b/>
      <sz val="10"/>
      <name val="Times New Roman"/>
      <family val="1"/>
      <charset val="186"/>
    </font>
    <font>
      <sz val="10"/>
      <name val="Arial"/>
      <family val="2"/>
      <charset val="186"/>
    </font>
    <font>
      <sz val="9"/>
      <name val="Times New Roman"/>
      <family val="1"/>
      <charset val="186"/>
    </font>
    <font>
      <sz val="9"/>
      <color indexed="81"/>
      <name val="Tahoma"/>
      <family val="2"/>
      <charset val="186"/>
    </font>
    <font>
      <b/>
      <sz val="9"/>
      <color indexed="81"/>
      <name val="Tahoma"/>
      <family val="2"/>
      <charset val="186"/>
    </font>
    <font>
      <sz val="10"/>
      <color rgb="FFFF0000"/>
      <name val="Times New Roman"/>
      <family val="1"/>
      <charset val="186"/>
    </font>
    <font>
      <i/>
      <sz val="10"/>
      <color theme="3"/>
      <name val="Times New Roman"/>
      <family val="1"/>
      <charset val="186"/>
    </font>
    <font>
      <sz val="10"/>
      <color theme="1"/>
      <name val="Times New Roman"/>
      <family val="1"/>
      <charset val="186"/>
    </font>
    <font>
      <sz val="10"/>
      <name val="Arial"/>
      <family val="2"/>
      <charset val="186"/>
    </font>
    <font>
      <sz val="10"/>
      <name val="Times New Roman"/>
      <family val="1"/>
    </font>
    <font>
      <sz val="11"/>
      <color theme="1"/>
      <name val="Times New Roman"/>
      <family val="1"/>
      <charset val="186"/>
    </font>
    <font>
      <sz val="10"/>
      <color theme="1"/>
      <name val="Arial"/>
      <family val="2"/>
      <charset val="186"/>
    </font>
    <font>
      <b/>
      <sz val="11"/>
      <color theme="1"/>
      <name val="Times New Roman"/>
      <family val="1"/>
      <charset val="186"/>
    </font>
    <font>
      <b/>
      <sz val="9"/>
      <color theme="1"/>
      <name val="Times New Roman"/>
      <family val="1"/>
      <charset val="186"/>
    </font>
    <font>
      <b/>
      <sz val="10"/>
      <color theme="1"/>
      <name val="Times New Roman"/>
      <family val="1"/>
      <charset val="186"/>
    </font>
    <font>
      <sz val="9"/>
      <color theme="1"/>
      <name val="Times New Roman"/>
      <family val="1"/>
      <charset val="186"/>
    </font>
    <font>
      <b/>
      <sz val="10"/>
      <color theme="1"/>
      <name val="Times New Roman"/>
      <family val="1"/>
      <charset val="204"/>
    </font>
    <font>
      <sz val="10"/>
      <color theme="1"/>
      <name val="Arial"/>
      <family val="2"/>
      <charset val="186"/>
    </font>
    <font>
      <sz val="8"/>
      <color theme="1"/>
      <name val="Times New Roman"/>
      <family val="1"/>
      <charset val="186"/>
    </font>
    <font>
      <i/>
      <sz val="10"/>
      <color theme="1"/>
      <name val="Times New Roman"/>
      <family val="1"/>
      <charset val="186"/>
    </font>
    <font>
      <sz val="8"/>
      <color theme="1"/>
      <name val="Arial"/>
      <family val="2"/>
      <charset val="186"/>
    </font>
    <font>
      <sz val="7"/>
      <color theme="1"/>
      <name val="Times New Roman"/>
      <family val="1"/>
      <charset val="186"/>
    </font>
    <font>
      <b/>
      <sz val="10"/>
      <color theme="1"/>
      <name val="Arial"/>
      <family val="2"/>
      <charset val="186"/>
    </font>
    <font>
      <sz val="9"/>
      <color theme="1"/>
      <name val="Arial"/>
      <family val="2"/>
      <charset val="186"/>
    </font>
    <font>
      <sz val="9"/>
      <name val="Arial"/>
      <family val="2"/>
      <charset val="186"/>
    </font>
    <font>
      <i/>
      <sz val="10"/>
      <name val="Times New Roman"/>
      <family val="1"/>
      <charset val="186"/>
    </font>
    <font>
      <i/>
      <sz val="8"/>
      <color theme="1"/>
      <name val="Times New Roman"/>
      <family val="1"/>
      <charset val="186"/>
    </font>
    <font>
      <b/>
      <i/>
      <sz val="10"/>
      <color theme="1"/>
      <name val="Times New Roman"/>
      <family val="1"/>
      <charset val="186"/>
    </font>
    <font>
      <i/>
      <sz val="10"/>
      <color theme="1"/>
      <name val="Arial"/>
      <family val="2"/>
      <charset val="186"/>
    </font>
    <font>
      <i/>
      <sz val="9"/>
      <color theme="1"/>
      <name val="Times New Roman"/>
      <family val="1"/>
      <charset val="186"/>
    </font>
    <font>
      <i/>
      <sz val="10"/>
      <name val="Arial"/>
      <family val="2"/>
      <charset val="186"/>
    </font>
    <font>
      <i/>
      <sz val="8"/>
      <color theme="1"/>
      <name val="Arial"/>
      <family val="2"/>
      <charset val="186"/>
    </font>
    <font>
      <i/>
      <sz val="9"/>
      <name val="Times New Roman"/>
      <family val="1"/>
      <charset val="186"/>
    </font>
    <font>
      <i/>
      <sz val="8"/>
      <name val="Times New Roman"/>
      <family val="1"/>
      <charset val="186"/>
    </font>
    <font>
      <b/>
      <i/>
      <sz val="10"/>
      <name val="Times New Roman"/>
      <family val="1"/>
      <charset val="186"/>
    </font>
    <font>
      <sz val="10"/>
      <color rgb="FFFF0000"/>
      <name val="Calibri"/>
      <family val="2"/>
      <charset val="186"/>
      <scheme val="minor"/>
    </font>
    <font>
      <sz val="12"/>
      <name val="Times New Roman"/>
      <family val="1"/>
    </font>
    <font>
      <sz val="8"/>
      <name val="Times New Roman"/>
      <family val="1"/>
    </font>
    <font>
      <b/>
      <sz val="9"/>
      <name val="Times New Roman"/>
      <family val="1"/>
    </font>
    <font>
      <sz val="9"/>
      <name val="Times New Roman"/>
      <family val="1"/>
    </font>
    <font>
      <b/>
      <sz val="10"/>
      <name val="Times New Roman"/>
      <family val="1"/>
    </font>
    <font>
      <b/>
      <sz val="8"/>
      <name val="Times New Roman"/>
      <family val="1"/>
    </font>
    <font>
      <sz val="8"/>
      <name val="Times New Roman"/>
      <family val="1"/>
      <charset val="186"/>
    </font>
    <font>
      <sz val="9"/>
      <color rgb="FF000000"/>
      <name val="Times New Roman"/>
      <family val="1"/>
    </font>
    <font>
      <sz val="9"/>
      <color theme="1"/>
      <name val="Times New Roman"/>
      <family val="1"/>
    </font>
  </fonts>
  <fills count="14">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rgb="FFFFCCFF"/>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CFFCC"/>
        <bgColor indexed="64"/>
      </patternFill>
    </fill>
    <fill>
      <patternFill patternType="solid">
        <fgColor rgb="FFFFFFFF"/>
        <bgColor indexed="64"/>
      </patternFill>
    </fill>
    <fill>
      <patternFill patternType="solid">
        <fgColor theme="3" tint="0.59999389629810485"/>
        <bgColor indexed="64"/>
      </patternFill>
    </fill>
    <fill>
      <patternFill patternType="solid">
        <fgColor rgb="FFCAB7A2"/>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style="medium">
        <color indexed="64"/>
      </top>
      <bottom/>
      <diagonal/>
    </border>
    <border>
      <left style="thin">
        <color indexed="64"/>
      </left>
      <right style="medium">
        <color indexed="64"/>
      </right>
      <top style="hair">
        <color indexed="64"/>
      </top>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hair">
        <color indexed="64"/>
      </bottom>
      <diagonal/>
    </border>
    <border>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diagonal/>
    </border>
    <border>
      <left/>
      <right/>
      <top/>
      <bottom style="hair">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medium">
        <color indexed="64"/>
      </top>
      <bottom style="thin">
        <color indexed="64"/>
      </bottom>
      <diagonal/>
    </border>
    <border>
      <left/>
      <right style="thin">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0" fontId="6" fillId="0" borderId="0"/>
    <xf numFmtId="164" fontId="13" fillId="0" borderId="0" applyFont="0" applyFill="0" applyBorder="0" applyAlignment="0" applyProtection="0"/>
  </cellStyleXfs>
  <cellXfs count="1155">
    <xf numFmtId="0" fontId="0" fillId="0" borderId="0" xfId="0"/>
    <xf numFmtId="0" fontId="4" fillId="0" borderId="1" xfId="0" applyFont="1" applyBorder="1" applyAlignment="1">
      <alignment vertical="top" wrapText="1"/>
    </xf>
    <xf numFmtId="0" fontId="4" fillId="0" borderId="1" xfId="0" applyFont="1" applyBorder="1" applyAlignment="1">
      <alignment horizontal="center" vertical="top" wrapText="1"/>
    </xf>
    <xf numFmtId="0" fontId="4" fillId="0" borderId="0" xfId="0" applyFont="1"/>
    <xf numFmtId="0" fontId="3" fillId="0" borderId="0" xfId="0" applyFont="1" applyAlignment="1">
      <alignment vertical="top"/>
    </xf>
    <xf numFmtId="166" fontId="3" fillId="6" borderId="4" xfId="0" applyNumberFormat="1" applyFont="1" applyFill="1" applyBorder="1" applyAlignment="1">
      <alignment horizontal="center" vertical="top"/>
    </xf>
    <xf numFmtId="3" fontId="3" fillId="6" borderId="7" xfId="0" applyNumberFormat="1" applyFont="1" applyFill="1" applyBorder="1" applyAlignment="1">
      <alignment vertical="top" wrapText="1"/>
    </xf>
    <xf numFmtId="166" fontId="3" fillId="0" borderId="32" xfId="0" applyNumberFormat="1" applyFont="1" applyBorder="1" applyAlignment="1">
      <alignment horizontal="left" vertical="top" wrapText="1"/>
    </xf>
    <xf numFmtId="166" fontId="3" fillId="0" borderId="7" xfId="0" applyNumberFormat="1" applyFont="1" applyBorder="1" applyAlignment="1">
      <alignment vertical="top" wrapText="1"/>
    </xf>
    <xf numFmtId="166" fontId="3" fillId="6" borderId="33" xfId="0" applyNumberFormat="1" applyFont="1" applyFill="1" applyBorder="1" applyAlignment="1">
      <alignment horizontal="center" vertical="top"/>
    </xf>
    <xf numFmtId="1" fontId="3" fillId="3" borderId="16" xfId="0" applyNumberFormat="1" applyFont="1" applyFill="1" applyBorder="1" applyAlignment="1">
      <alignment horizontal="center" vertical="top" wrapText="1"/>
    </xf>
    <xf numFmtId="1" fontId="3" fillId="0" borderId="16" xfId="0" applyNumberFormat="1" applyFont="1" applyBorder="1" applyAlignment="1">
      <alignment horizontal="center" vertical="top" wrapText="1"/>
    </xf>
    <xf numFmtId="1" fontId="3" fillId="0" borderId="13" xfId="0" applyNumberFormat="1" applyFont="1" applyBorder="1" applyAlignment="1">
      <alignment horizontal="center" vertical="top" wrapText="1"/>
    </xf>
    <xf numFmtId="1" fontId="3" fillId="3" borderId="40" xfId="0" applyNumberFormat="1" applyFont="1" applyFill="1" applyBorder="1" applyAlignment="1">
      <alignment horizontal="center" vertical="top" wrapText="1"/>
    </xf>
    <xf numFmtId="166" fontId="3" fillId="6" borderId="27" xfId="0" applyNumberFormat="1" applyFont="1" applyFill="1" applyBorder="1" applyAlignment="1">
      <alignment horizontal="justify" vertical="top"/>
    </xf>
    <xf numFmtId="3" fontId="3" fillId="6" borderId="13" xfId="0" applyNumberFormat="1" applyFont="1" applyFill="1" applyBorder="1" applyAlignment="1">
      <alignment horizontal="center" vertical="top"/>
    </xf>
    <xf numFmtId="3" fontId="3" fillId="6" borderId="28" xfId="0" applyNumberFormat="1" applyFont="1" applyFill="1" applyBorder="1" applyAlignment="1">
      <alignment horizontal="center" vertical="top"/>
    </xf>
    <xf numFmtId="3" fontId="3" fillId="6" borderId="16" xfId="0" applyNumberFormat="1" applyFont="1" applyFill="1" applyBorder="1" applyAlignment="1">
      <alignment horizontal="center" vertical="top"/>
    </xf>
    <xf numFmtId="3" fontId="3" fillId="3" borderId="1" xfId="0" applyNumberFormat="1" applyFont="1" applyFill="1" applyBorder="1" applyAlignment="1">
      <alignment horizontal="center" vertical="top"/>
    </xf>
    <xf numFmtId="3" fontId="3" fillId="6" borderId="1" xfId="0" applyNumberFormat="1" applyFont="1" applyFill="1" applyBorder="1" applyAlignment="1">
      <alignment horizontal="center" vertical="top"/>
    </xf>
    <xf numFmtId="0" fontId="3" fillId="6" borderId="29" xfId="0" applyFont="1" applyFill="1" applyBorder="1" applyAlignment="1">
      <alignment horizontal="left" vertical="top" wrapText="1"/>
    </xf>
    <xf numFmtId="1" fontId="3" fillId="3" borderId="37" xfId="0" applyNumberFormat="1" applyFont="1" applyFill="1" applyBorder="1" applyAlignment="1">
      <alignment horizontal="center" vertical="top" wrapText="1"/>
    </xf>
    <xf numFmtId="1" fontId="3" fillId="3" borderId="13" xfId="0" applyNumberFormat="1" applyFont="1" applyFill="1" applyBorder="1" applyAlignment="1">
      <alignment horizontal="center" vertical="top" wrapText="1"/>
    </xf>
    <xf numFmtId="1" fontId="3" fillId="6" borderId="28" xfId="0" applyNumberFormat="1" applyFont="1" applyFill="1" applyBorder="1" applyAlignment="1">
      <alignment horizontal="center" vertical="top" wrapText="1"/>
    </xf>
    <xf numFmtId="1" fontId="3" fillId="6" borderId="16" xfId="0" applyNumberFormat="1" applyFont="1" applyFill="1" applyBorder="1" applyAlignment="1">
      <alignment horizontal="center" vertical="top" wrapText="1"/>
    </xf>
    <xf numFmtId="1" fontId="3" fillId="6" borderId="16" xfId="0" applyNumberFormat="1" applyFont="1" applyFill="1" applyBorder="1" applyAlignment="1">
      <alignment horizontal="center" vertical="top"/>
    </xf>
    <xf numFmtId="1" fontId="11" fillId="6" borderId="13" xfId="0" applyNumberFormat="1" applyFont="1" applyFill="1" applyBorder="1" applyAlignment="1">
      <alignment horizontal="center" wrapText="1"/>
    </xf>
    <xf numFmtId="166" fontId="11" fillId="6" borderId="29" xfId="0" applyNumberFormat="1" applyFont="1" applyFill="1" applyBorder="1" applyAlignment="1">
      <alignment wrapText="1"/>
    </xf>
    <xf numFmtId="1" fontId="11" fillId="6" borderId="28" xfId="0" applyNumberFormat="1" applyFont="1" applyFill="1" applyBorder="1" applyAlignment="1">
      <alignment horizontal="center" wrapText="1"/>
    </xf>
    <xf numFmtId="166" fontId="3" fillId="6" borderId="53" xfId="0" applyNumberFormat="1" applyFont="1" applyFill="1" applyBorder="1" applyAlignment="1">
      <alignment vertical="top" wrapText="1"/>
    </xf>
    <xf numFmtId="166" fontId="3" fillId="3" borderId="29" xfId="0" applyNumberFormat="1" applyFont="1" applyFill="1" applyBorder="1" applyAlignment="1">
      <alignment horizontal="left" vertical="top" wrapText="1"/>
    </xf>
    <xf numFmtId="1" fontId="3" fillId="0" borderId="28" xfId="0" applyNumberFormat="1" applyFont="1" applyBorder="1" applyAlignment="1">
      <alignment horizontal="center" vertical="top" wrapText="1"/>
    </xf>
    <xf numFmtId="1" fontId="3" fillId="0" borderId="34" xfId="0" applyNumberFormat="1" applyFont="1" applyBorder="1" applyAlignment="1">
      <alignment horizontal="center" vertical="top" wrapText="1"/>
    </xf>
    <xf numFmtId="166" fontId="3" fillId="0" borderId="29" xfId="0" applyNumberFormat="1" applyFont="1" applyBorder="1" applyAlignment="1">
      <alignment vertical="top" wrapText="1"/>
    </xf>
    <xf numFmtId="0" fontId="3" fillId="0" borderId="29" xfId="0" applyFont="1" applyBorder="1" applyAlignment="1">
      <alignment vertical="top" wrapText="1"/>
    </xf>
    <xf numFmtId="0" fontId="12" fillId="6" borderId="33" xfId="0" applyFont="1" applyFill="1" applyBorder="1" applyAlignment="1">
      <alignment horizontal="center" vertical="top"/>
    </xf>
    <xf numFmtId="166" fontId="12" fillId="6" borderId="69" xfId="0" applyNumberFormat="1" applyFont="1" applyFill="1" applyBorder="1" applyAlignment="1">
      <alignment horizontal="center" vertical="top"/>
    </xf>
    <xf numFmtId="166" fontId="12" fillId="6" borderId="76" xfId="0" applyNumberFormat="1" applyFont="1" applyFill="1" applyBorder="1" applyAlignment="1">
      <alignment horizontal="center" vertical="top"/>
    </xf>
    <xf numFmtId="166" fontId="12" fillId="6" borderId="75" xfId="0" applyNumberFormat="1" applyFont="1" applyFill="1" applyBorder="1" applyAlignment="1">
      <alignment horizontal="center" vertical="top"/>
    </xf>
    <xf numFmtId="0" fontId="3" fillId="6" borderId="53" xfId="0" applyFont="1" applyFill="1" applyBorder="1" applyAlignment="1">
      <alignment vertical="top" wrapText="1"/>
    </xf>
    <xf numFmtId="0" fontId="11" fillId="6" borderId="29" xfId="0" applyFont="1" applyFill="1" applyBorder="1" applyAlignment="1">
      <alignment horizontal="left" wrapText="1"/>
    </xf>
    <xf numFmtId="0" fontId="12" fillId="6" borderId="83" xfId="0" applyFont="1" applyFill="1" applyBorder="1" applyAlignment="1">
      <alignment horizontal="center" vertical="top"/>
    </xf>
    <xf numFmtId="166" fontId="3" fillId="6" borderId="15" xfId="0" applyNumberFormat="1" applyFont="1" applyFill="1" applyBorder="1" applyAlignment="1">
      <alignment horizontal="center" vertical="top"/>
    </xf>
    <xf numFmtId="166" fontId="12" fillId="6" borderId="33" xfId="0" applyNumberFormat="1" applyFont="1" applyFill="1" applyBorder="1" applyAlignment="1">
      <alignment horizontal="center" vertical="top"/>
    </xf>
    <xf numFmtId="166" fontId="3" fillId="6" borderId="37" xfId="0" applyNumberFormat="1" applyFont="1" applyFill="1" applyBorder="1" applyAlignment="1">
      <alignment horizontal="center" vertical="top"/>
    </xf>
    <xf numFmtId="166" fontId="3" fillId="0" borderId="27" xfId="0" applyNumberFormat="1" applyFont="1" applyBorder="1" applyAlignment="1">
      <alignment vertical="top" wrapText="1"/>
    </xf>
    <xf numFmtId="0" fontId="3" fillId="6" borderId="39" xfId="0" applyFont="1" applyFill="1" applyBorder="1" applyAlignment="1">
      <alignment horizontal="left" vertical="top" wrapText="1"/>
    </xf>
    <xf numFmtId="0" fontId="1" fillId="0" borderId="0" xfId="0" applyFont="1"/>
    <xf numFmtId="0" fontId="15" fillId="0" borderId="0" xfId="0" applyFont="1" applyAlignment="1">
      <alignment horizontal="center" vertical="top" wrapText="1"/>
    </xf>
    <xf numFmtId="0" fontId="12" fillId="0" borderId="0" xfId="0" applyFont="1" applyAlignment="1">
      <alignment vertical="top"/>
    </xf>
    <xf numFmtId="0" fontId="12" fillId="0" borderId="0" xfId="0" applyFont="1" applyAlignment="1">
      <alignment horizontal="left" vertical="top"/>
    </xf>
    <xf numFmtId="0" fontId="12" fillId="0" borderId="0" xfId="0" applyFont="1" applyAlignment="1">
      <alignment vertical="center"/>
    </xf>
    <xf numFmtId="49" fontId="12" fillId="0" borderId="0" xfId="0" applyNumberFormat="1" applyFont="1" applyAlignment="1">
      <alignment vertical="center"/>
    </xf>
    <xf numFmtId="0" fontId="12" fillId="0" borderId="0" xfId="0" applyFont="1" applyAlignment="1">
      <alignment horizontal="center" vertical="top"/>
    </xf>
    <xf numFmtId="0" fontId="18" fillId="0" borderId="50" xfId="0" applyFont="1" applyBorder="1" applyAlignment="1">
      <alignment horizontal="center" vertical="center" wrapText="1"/>
    </xf>
    <xf numFmtId="0" fontId="12" fillId="0" borderId="72" xfId="0" applyFont="1" applyBorder="1" applyAlignment="1">
      <alignment horizontal="center" vertical="center" textRotation="90" wrapText="1"/>
    </xf>
    <xf numFmtId="0" fontId="12" fillId="0" borderId="72" xfId="0" applyFont="1" applyBorder="1" applyAlignment="1">
      <alignment horizontal="center" vertical="center" textRotation="90"/>
    </xf>
    <xf numFmtId="0" fontId="12" fillId="0" borderId="77" xfId="0" applyFont="1" applyBorder="1" applyAlignment="1">
      <alignment horizontal="center" vertical="center" textRotation="90"/>
    </xf>
    <xf numFmtId="0" fontId="12" fillId="0" borderId="2" xfId="0" applyFont="1" applyBorder="1" applyAlignment="1">
      <alignment horizontal="center" vertical="center" textRotation="90"/>
    </xf>
    <xf numFmtId="0" fontId="22" fillId="0" borderId="0" xfId="0" applyFont="1"/>
    <xf numFmtId="49" fontId="19" fillId="9" borderId="12" xfId="0" applyNumberFormat="1" applyFont="1" applyFill="1" applyBorder="1" applyAlignment="1">
      <alignment horizontal="center" vertical="top" wrapText="1"/>
    </xf>
    <xf numFmtId="49" fontId="19" fillId="9" borderId="12" xfId="0" applyNumberFormat="1" applyFont="1" applyFill="1" applyBorder="1" applyAlignment="1">
      <alignment horizontal="center" vertical="top"/>
    </xf>
    <xf numFmtId="49" fontId="19" fillId="2" borderId="1" xfId="0" applyNumberFormat="1" applyFont="1" applyFill="1" applyBorder="1" applyAlignment="1">
      <alignment horizontal="center" vertical="top"/>
    </xf>
    <xf numFmtId="49" fontId="19" fillId="9" borderId="7" xfId="0" applyNumberFormat="1" applyFont="1" applyFill="1" applyBorder="1" applyAlignment="1">
      <alignment horizontal="center" vertical="top"/>
    </xf>
    <xf numFmtId="49" fontId="19" fillId="2" borderId="13" xfId="0" applyNumberFormat="1" applyFont="1" applyFill="1" applyBorder="1" applyAlignment="1">
      <alignment horizontal="center" vertical="top"/>
    </xf>
    <xf numFmtId="49" fontId="19" fillId="3" borderId="28" xfId="0" applyNumberFormat="1" applyFont="1" applyFill="1" applyBorder="1" applyAlignment="1">
      <alignment vertical="top"/>
    </xf>
    <xf numFmtId="0" fontId="19" fillId="0" borderId="34" xfId="0" applyFont="1" applyBorder="1" applyAlignment="1">
      <alignment vertical="top" wrapText="1"/>
    </xf>
    <xf numFmtId="0" fontId="19" fillId="0" borderId="29" xfId="0" applyFont="1" applyBorder="1" applyAlignment="1">
      <alignment horizontal="center" vertical="center" wrapText="1"/>
    </xf>
    <xf numFmtId="49" fontId="19" fillId="0" borderId="34" xfId="0" applyNumberFormat="1" applyFont="1" applyBorder="1" applyAlignment="1">
      <alignment horizontal="center" vertical="center" wrapText="1"/>
    </xf>
    <xf numFmtId="49" fontId="19" fillId="6" borderId="27" xfId="0" applyNumberFormat="1" applyFont="1" applyFill="1" applyBorder="1" applyAlignment="1">
      <alignment horizontal="center" vertical="top"/>
    </xf>
    <xf numFmtId="49" fontId="12" fillId="3" borderId="19" xfId="0" applyNumberFormat="1" applyFont="1" applyFill="1" applyBorder="1" applyAlignment="1">
      <alignment horizontal="center" vertical="center"/>
    </xf>
    <xf numFmtId="0" fontId="12" fillId="0" borderId="20" xfId="0" applyFont="1" applyBorder="1" applyAlignment="1">
      <alignment horizontal="center" vertical="top" wrapText="1"/>
    </xf>
    <xf numFmtId="166" fontId="12" fillId="0" borderId="29" xfId="0" applyNumberFormat="1" applyFont="1" applyBorder="1" applyAlignment="1">
      <alignment horizontal="right" vertical="top"/>
    </xf>
    <xf numFmtId="166" fontId="12" fillId="0" borderId="61" xfId="0" applyNumberFormat="1" applyFont="1" applyBorder="1" applyAlignment="1">
      <alignment horizontal="right" vertical="top"/>
    </xf>
    <xf numFmtId="166" fontId="12" fillId="0" borderId="28" xfId="0" applyNumberFormat="1" applyFont="1" applyBorder="1" applyAlignment="1">
      <alignment horizontal="right" vertical="top"/>
    </xf>
    <xf numFmtId="166" fontId="12" fillId="0" borderId="62" xfId="0" applyNumberFormat="1" applyFont="1" applyBorder="1" applyAlignment="1">
      <alignment horizontal="right" vertical="top"/>
    </xf>
    <xf numFmtId="166" fontId="12" fillId="0" borderId="20" xfId="0" applyNumberFormat="1" applyFont="1" applyBorder="1" applyAlignment="1">
      <alignment horizontal="right" vertical="top"/>
    </xf>
    <xf numFmtId="166" fontId="12" fillId="0" borderId="78" xfId="0" applyNumberFormat="1" applyFont="1" applyBorder="1" applyAlignment="1">
      <alignment horizontal="right" vertical="top"/>
    </xf>
    <xf numFmtId="0" fontId="19" fillId="0" borderId="29" xfId="0" applyFont="1" applyBorder="1" applyAlignment="1">
      <alignment vertical="top" wrapText="1"/>
    </xf>
    <xf numFmtId="3" fontId="19" fillId="0" borderId="34" xfId="0" applyNumberFormat="1" applyFont="1" applyBorder="1" applyAlignment="1">
      <alignment horizontal="center" vertical="top" wrapText="1"/>
    </xf>
    <xf numFmtId="3" fontId="19" fillId="0" borderId="27" xfId="0" applyNumberFormat="1" applyFont="1" applyBorder="1" applyAlignment="1">
      <alignment horizontal="center" vertical="top" wrapText="1"/>
    </xf>
    <xf numFmtId="49" fontId="19" fillId="6" borderId="16" xfId="0" applyNumberFormat="1" applyFont="1" applyFill="1" applyBorder="1" applyAlignment="1">
      <alignment horizontal="center" vertical="top"/>
    </xf>
    <xf numFmtId="0" fontId="19" fillId="6" borderId="32" xfId="0" applyFont="1" applyFill="1" applyBorder="1" applyAlignment="1">
      <alignment horizontal="center" vertical="center" wrapText="1"/>
    </xf>
    <xf numFmtId="3" fontId="19" fillId="6" borderId="37" xfId="0" applyNumberFormat="1" applyFont="1" applyFill="1" applyBorder="1" applyAlignment="1">
      <alignment horizontal="center" vertical="top"/>
    </xf>
    <xf numFmtId="3" fontId="12" fillId="0" borderId="18" xfId="0" applyNumberFormat="1" applyFont="1" applyBorder="1" applyAlignment="1">
      <alignment horizontal="center" vertical="top" wrapText="1"/>
    </xf>
    <xf numFmtId="166" fontId="12" fillId="6" borderId="18" xfId="0" applyNumberFormat="1" applyFont="1" applyFill="1" applyBorder="1" applyAlignment="1">
      <alignment horizontal="center" vertical="top"/>
    </xf>
    <xf numFmtId="166" fontId="12" fillId="6" borderId="53" xfId="0" applyNumberFormat="1" applyFont="1" applyFill="1" applyBorder="1" applyAlignment="1">
      <alignment horizontal="center" vertical="top"/>
    </xf>
    <xf numFmtId="166" fontId="12" fillId="6" borderId="16" xfId="0" applyNumberFormat="1" applyFont="1" applyFill="1" applyBorder="1" applyAlignment="1">
      <alignment horizontal="center" vertical="top"/>
    </xf>
    <xf numFmtId="166" fontId="12" fillId="6" borderId="54" xfId="0" applyNumberFormat="1" applyFont="1" applyFill="1" applyBorder="1" applyAlignment="1">
      <alignment horizontal="center" vertical="top"/>
    </xf>
    <xf numFmtId="166" fontId="12" fillId="6" borderId="73" xfId="0" applyNumberFormat="1" applyFont="1" applyFill="1" applyBorder="1" applyAlignment="1">
      <alignment horizontal="center" vertical="top"/>
    </xf>
    <xf numFmtId="49" fontId="19" fillId="6" borderId="13" xfId="0" applyNumberFormat="1" applyFont="1" applyFill="1" applyBorder="1" applyAlignment="1">
      <alignment horizontal="center" vertical="top"/>
    </xf>
    <xf numFmtId="0" fontId="19" fillId="6" borderId="29" xfId="0" applyFont="1" applyFill="1" applyBorder="1" applyAlignment="1">
      <alignment horizontal="center" vertical="center" wrapText="1"/>
    </xf>
    <xf numFmtId="166" fontId="12" fillId="6" borderId="4" xfId="0" applyNumberFormat="1" applyFont="1" applyFill="1" applyBorder="1" applyAlignment="1">
      <alignment horizontal="center" vertical="top"/>
    </xf>
    <xf numFmtId="166" fontId="12" fillId="6" borderId="13" xfId="0" applyNumberFormat="1" applyFont="1" applyFill="1" applyBorder="1" applyAlignment="1">
      <alignment horizontal="center" vertical="top"/>
    </xf>
    <xf numFmtId="166" fontId="12" fillId="6" borderId="0" xfId="0" applyNumberFormat="1" applyFont="1" applyFill="1" applyAlignment="1">
      <alignment horizontal="center" vertical="top"/>
    </xf>
    <xf numFmtId="166" fontId="12" fillId="6" borderId="44" xfId="0" applyNumberFormat="1" applyFont="1" applyFill="1" applyBorder="1" applyAlignment="1">
      <alignment horizontal="center" vertical="top"/>
    </xf>
    <xf numFmtId="0" fontId="16" fillId="0" borderId="0" xfId="0" applyFont="1" applyAlignment="1">
      <alignment vertical="top" wrapText="1"/>
    </xf>
    <xf numFmtId="166" fontId="12" fillId="6" borderId="63" xfId="0" applyNumberFormat="1" applyFont="1" applyFill="1" applyBorder="1" applyAlignment="1">
      <alignment horizontal="center" vertical="top"/>
    </xf>
    <xf numFmtId="166" fontId="12" fillId="6" borderId="66" xfId="0" applyNumberFormat="1" applyFont="1" applyFill="1" applyBorder="1" applyAlignment="1">
      <alignment horizontal="center" vertical="top"/>
    </xf>
    <xf numFmtId="166" fontId="12" fillId="6" borderId="64" xfId="0" applyNumberFormat="1" applyFont="1" applyFill="1" applyBorder="1" applyAlignment="1">
      <alignment horizontal="center" vertical="top"/>
    </xf>
    <xf numFmtId="166" fontId="12" fillId="6" borderId="74" xfId="0" applyNumberFormat="1" applyFont="1" applyFill="1" applyBorder="1" applyAlignment="1">
      <alignment horizontal="center" vertical="top"/>
    </xf>
    <xf numFmtId="0" fontId="19" fillId="6" borderId="15" xfId="0" applyFont="1" applyFill="1" applyBorder="1" applyAlignment="1">
      <alignment horizontal="center" vertical="center" wrapText="1"/>
    </xf>
    <xf numFmtId="0" fontId="12" fillId="6" borderId="19" xfId="0" applyFont="1" applyFill="1" applyBorder="1" applyAlignment="1">
      <alignment horizontal="center" vertical="top"/>
    </xf>
    <xf numFmtId="166" fontId="12" fillId="6" borderId="19" xfId="0" applyNumberFormat="1" applyFont="1" applyFill="1" applyBorder="1" applyAlignment="1">
      <alignment horizontal="center" vertical="top"/>
    </xf>
    <xf numFmtId="166" fontId="12" fillId="6" borderId="51" xfId="0" applyNumberFormat="1" applyFont="1" applyFill="1" applyBorder="1" applyAlignment="1">
      <alignment horizontal="center" vertical="top"/>
    </xf>
    <xf numFmtId="166" fontId="12" fillId="6" borderId="1" xfId="0" applyNumberFormat="1" applyFont="1" applyFill="1" applyBorder="1" applyAlignment="1">
      <alignment horizontal="center" vertical="top"/>
    </xf>
    <xf numFmtId="166" fontId="12" fillId="6" borderId="56" xfId="0" applyNumberFormat="1" applyFont="1" applyFill="1" applyBorder="1" applyAlignment="1">
      <alignment horizontal="center" vertical="top"/>
    </xf>
    <xf numFmtId="166" fontId="12" fillId="6" borderId="20" xfId="0" applyNumberFormat="1" applyFont="1" applyFill="1" applyBorder="1" applyAlignment="1">
      <alignment horizontal="center" vertical="top"/>
    </xf>
    <xf numFmtId="166" fontId="12" fillId="6" borderId="61" xfId="0" applyNumberFormat="1" applyFont="1" applyFill="1" applyBorder="1" applyAlignment="1">
      <alignment horizontal="center" vertical="top"/>
    </xf>
    <xf numFmtId="166" fontId="12" fillId="6" borderId="28" xfId="0" applyNumberFormat="1" applyFont="1" applyFill="1" applyBorder="1" applyAlignment="1">
      <alignment horizontal="center" vertical="top"/>
    </xf>
    <xf numFmtId="166" fontId="12" fillId="6" borderId="62" xfId="0" applyNumberFormat="1" applyFont="1" applyFill="1" applyBorder="1" applyAlignment="1">
      <alignment horizontal="center" vertical="top"/>
    </xf>
    <xf numFmtId="166" fontId="12" fillId="6" borderId="45" xfId="0" applyNumberFormat="1" applyFont="1" applyFill="1" applyBorder="1" applyAlignment="1">
      <alignment horizontal="center" vertical="top"/>
    </xf>
    <xf numFmtId="0" fontId="12" fillId="6" borderId="53" xfId="0" applyFont="1" applyFill="1" applyBorder="1" applyAlignment="1">
      <alignment horizontal="center" vertical="top" wrapText="1"/>
    </xf>
    <xf numFmtId="0" fontId="12" fillId="6" borderId="61" xfId="0" applyFont="1" applyFill="1" applyBorder="1" applyAlignment="1">
      <alignment horizontal="center" vertical="top" wrapText="1"/>
    </xf>
    <xf numFmtId="49" fontId="19" fillId="6" borderId="1" xfId="0" applyNumberFormat="1" applyFont="1" applyFill="1" applyBorder="1" applyAlignment="1">
      <alignment vertical="top"/>
    </xf>
    <xf numFmtId="0" fontId="12" fillId="6" borderId="29" xfId="0" applyFont="1" applyFill="1" applyBorder="1" applyAlignment="1">
      <alignment vertical="center" textRotation="90" wrapText="1"/>
    </xf>
    <xf numFmtId="0" fontId="22" fillId="6" borderId="4" xfId="0" applyFont="1" applyFill="1" applyBorder="1" applyAlignment="1">
      <alignment horizontal="center" vertical="center" wrapText="1"/>
    </xf>
    <xf numFmtId="0" fontId="12" fillId="6" borderId="19" xfId="0" applyFont="1" applyFill="1" applyBorder="1" applyAlignment="1">
      <alignment horizontal="center" vertical="top" wrapText="1"/>
    </xf>
    <xf numFmtId="166" fontId="12" fillId="6" borderId="12" xfId="0" applyNumberFormat="1" applyFont="1" applyFill="1" applyBorder="1" applyAlignment="1">
      <alignment horizontal="center" vertical="top"/>
    </xf>
    <xf numFmtId="166" fontId="12" fillId="6" borderId="39" xfId="0" applyNumberFormat="1" applyFont="1" applyFill="1" applyBorder="1" applyAlignment="1">
      <alignment horizontal="center" vertical="top"/>
    </xf>
    <xf numFmtId="166" fontId="12" fillId="6" borderId="78" xfId="0" applyNumberFormat="1" applyFont="1" applyFill="1" applyBorder="1" applyAlignment="1">
      <alignment horizontal="center" vertical="top"/>
    </xf>
    <xf numFmtId="3" fontId="12" fillId="0" borderId="14" xfId="0" applyNumberFormat="1" applyFont="1" applyBorder="1" applyAlignment="1">
      <alignment horizontal="center" vertical="top" wrapText="1"/>
    </xf>
    <xf numFmtId="166" fontId="12" fillId="6" borderId="34" xfId="0" applyNumberFormat="1" applyFont="1" applyFill="1" applyBorder="1" applyAlignment="1">
      <alignment horizontal="center" vertical="top"/>
    </xf>
    <xf numFmtId="165" fontId="12" fillId="0" borderId="0" xfId="0" applyNumberFormat="1" applyFont="1" applyAlignment="1">
      <alignment vertical="top"/>
    </xf>
    <xf numFmtId="49" fontId="19" fillId="6" borderId="1" xfId="0" applyNumberFormat="1" applyFont="1" applyFill="1" applyBorder="1" applyAlignment="1">
      <alignment horizontal="center" vertical="top"/>
    </xf>
    <xf numFmtId="166" fontId="12" fillId="0" borderId="19" xfId="0" applyNumberFormat="1" applyFont="1" applyBorder="1" applyAlignment="1">
      <alignment horizontal="center" vertical="top"/>
    </xf>
    <xf numFmtId="166" fontId="12" fillId="0" borderId="51" xfId="0" applyNumberFormat="1" applyFont="1" applyBorder="1" applyAlignment="1">
      <alignment horizontal="center" vertical="top"/>
    </xf>
    <xf numFmtId="166" fontId="12" fillId="0" borderId="1" xfId="0" applyNumberFormat="1" applyFont="1" applyBorder="1" applyAlignment="1">
      <alignment horizontal="center" vertical="top"/>
    </xf>
    <xf numFmtId="166" fontId="12" fillId="0" borderId="55" xfId="0" applyNumberFormat="1" applyFont="1" applyBorder="1" applyAlignment="1">
      <alignment horizontal="center" vertical="top"/>
    </xf>
    <xf numFmtId="166" fontId="12" fillId="0" borderId="20" xfId="0" applyNumberFormat="1" applyFont="1" applyBorder="1" applyAlignment="1">
      <alignment horizontal="center" vertical="top"/>
    </xf>
    <xf numFmtId="49" fontId="19" fillId="9" borderId="8" xfId="0" applyNumberFormat="1" applyFont="1" applyFill="1" applyBorder="1" applyAlignment="1">
      <alignment horizontal="center" vertical="top"/>
    </xf>
    <xf numFmtId="3" fontId="19" fillId="6" borderId="10" xfId="0" applyNumberFormat="1" applyFont="1" applyFill="1" applyBorder="1" applyAlignment="1">
      <alignment horizontal="center" vertical="top"/>
    </xf>
    <xf numFmtId="166" fontId="12" fillId="0" borderId="5" xfId="0" applyNumberFormat="1" applyFont="1" applyBorder="1" applyAlignment="1">
      <alignment horizontal="center" vertical="top"/>
    </xf>
    <xf numFmtId="166" fontId="12" fillId="0" borderId="50" xfId="0" applyNumberFormat="1" applyFont="1" applyBorder="1" applyAlignment="1">
      <alignment horizontal="center" vertical="top"/>
    </xf>
    <xf numFmtId="166" fontId="12" fillId="0" borderId="10" xfId="0" applyNumberFormat="1" applyFont="1" applyBorder="1" applyAlignment="1">
      <alignment horizontal="center" vertical="top"/>
    </xf>
    <xf numFmtId="166" fontId="12" fillId="0" borderId="59" xfId="0" applyNumberFormat="1" applyFont="1" applyBorder="1" applyAlignment="1">
      <alignment horizontal="center" vertical="top"/>
    </xf>
    <xf numFmtId="3" fontId="12" fillId="0" borderId="9" xfId="0" applyNumberFormat="1" applyFont="1" applyBorder="1" applyAlignment="1">
      <alignment vertical="top" wrapText="1"/>
    </xf>
    <xf numFmtId="3" fontId="12" fillId="0" borderId="79" xfId="0" applyNumberFormat="1" applyFont="1" applyBorder="1" applyAlignment="1">
      <alignment horizontal="center" vertical="top"/>
    </xf>
    <xf numFmtId="3" fontId="12" fillId="0" borderId="10" xfId="0" applyNumberFormat="1" applyFont="1" applyBorder="1" applyAlignment="1">
      <alignment horizontal="center" vertical="top"/>
    </xf>
    <xf numFmtId="3" fontId="12" fillId="0" borderId="59" xfId="0" applyNumberFormat="1" applyFont="1" applyBorder="1" applyAlignment="1">
      <alignment horizontal="center" vertical="top"/>
    </xf>
    <xf numFmtId="3" fontId="12" fillId="6" borderId="33" xfId="0" applyNumberFormat="1" applyFont="1" applyFill="1" applyBorder="1" applyAlignment="1">
      <alignment horizontal="center" vertical="top"/>
    </xf>
    <xf numFmtId="3" fontId="12" fillId="6" borderId="7" xfId="0" applyNumberFormat="1" applyFont="1" applyFill="1" applyBorder="1" applyAlignment="1">
      <alignment vertical="top" wrapText="1"/>
    </xf>
    <xf numFmtId="3" fontId="12" fillId="6" borderId="37" xfId="0" applyNumberFormat="1" applyFont="1" applyFill="1" applyBorder="1" applyAlignment="1">
      <alignment horizontal="center" vertical="top"/>
    </xf>
    <xf numFmtId="3" fontId="12" fillId="6" borderId="13" xfId="0" applyNumberFormat="1" applyFont="1" applyFill="1" applyBorder="1" applyAlignment="1">
      <alignment horizontal="center" vertical="top"/>
    </xf>
    <xf numFmtId="3" fontId="12" fillId="6" borderId="44" xfId="0" applyNumberFormat="1" applyFont="1" applyFill="1" applyBorder="1" applyAlignment="1">
      <alignment horizontal="center" vertical="top"/>
    </xf>
    <xf numFmtId="49" fontId="19" fillId="6" borderId="28" xfId="0" applyNumberFormat="1" applyFont="1" applyFill="1" applyBorder="1" applyAlignment="1">
      <alignment horizontal="center" vertical="top"/>
    </xf>
    <xf numFmtId="3" fontId="12" fillId="6" borderId="61" xfId="0" applyNumberFormat="1" applyFont="1" applyFill="1" applyBorder="1" applyAlignment="1">
      <alignment horizontal="center" vertical="top"/>
    </xf>
    <xf numFmtId="3" fontId="12" fillId="6" borderId="29" xfId="0" applyNumberFormat="1" applyFont="1" applyFill="1" applyBorder="1" applyAlignment="1">
      <alignment vertical="top" wrapText="1"/>
    </xf>
    <xf numFmtId="3" fontId="12" fillId="6" borderId="34" xfId="0" applyNumberFormat="1" applyFont="1" applyFill="1" applyBorder="1" applyAlignment="1">
      <alignment horizontal="center" vertical="top"/>
    </xf>
    <xf numFmtId="3" fontId="12" fillId="6" borderId="28" xfId="0" applyNumberFormat="1" applyFont="1" applyFill="1" applyBorder="1" applyAlignment="1">
      <alignment horizontal="center" vertical="top"/>
    </xf>
    <xf numFmtId="3" fontId="12" fillId="6" borderId="45" xfId="0" applyNumberFormat="1" applyFont="1" applyFill="1" applyBorder="1" applyAlignment="1">
      <alignment horizontal="center" vertical="top"/>
    </xf>
    <xf numFmtId="3" fontId="12" fillId="6" borderId="53" xfId="0" applyNumberFormat="1" applyFont="1" applyFill="1" applyBorder="1" applyAlignment="1">
      <alignment horizontal="center" vertical="top"/>
    </xf>
    <xf numFmtId="3" fontId="12" fillId="3" borderId="32" xfId="0" applyNumberFormat="1" applyFont="1" applyFill="1" applyBorder="1" applyAlignment="1">
      <alignment horizontal="left" vertical="top" wrapText="1"/>
    </xf>
    <xf numFmtId="3" fontId="12" fillId="3" borderId="40" xfId="0" applyNumberFormat="1" applyFont="1" applyFill="1" applyBorder="1" applyAlignment="1">
      <alignment horizontal="center" vertical="top"/>
    </xf>
    <xf numFmtId="3" fontId="12" fillId="3" borderId="16" xfId="0" applyNumberFormat="1" applyFont="1" applyFill="1" applyBorder="1" applyAlignment="1">
      <alignment horizontal="center" vertical="top"/>
    </xf>
    <xf numFmtId="3" fontId="12" fillId="3" borderId="73" xfId="0" applyNumberFormat="1" applyFont="1" applyFill="1" applyBorder="1" applyAlignment="1">
      <alignment horizontal="center" vertical="top"/>
    </xf>
    <xf numFmtId="0" fontId="22" fillId="6" borderId="4" xfId="0" applyFont="1" applyFill="1" applyBorder="1" applyAlignment="1">
      <alignment horizontal="center" wrapText="1"/>
    </xf>
    <xf numFmtId="3" fontId="12" fillId="6" borderId="66" xfId="0" applyNumberFormat="1" applyFont="1" applyFill="1" applyBorder="1" applyAlignment="1">
      <alignment horizontal="center" vertical="top"/>
    </xf>
    <xf numFmtId="3" fontId="12" fillId="3" borderId="71" xfId="0" applyNumberFormat="1" applyFont="1" applyFill="1" applyBorder="1" applyAlignment="1">
      <alignment horizontal="left" vertical="top" wrapText="1"/>
    </xf>
    <xf numFmtId="3" fontId="12" fillId="3" borderId="80" xfId="0" applyNumberFormat="1" applyFont="1" applyFill="1" applyBorder="1" applyAlignment="1">
      <alignment horizontal="center" vertical="top"/>
    </xf>
    <xf numFmtId="3" fontId="12" fillId="3" borderId="64" xfId="0" applyNumberFormat="1" applyFont="1" applyFill="1" applyBorder="1" applyAlignment="1">
      <alignment horizontal="center" vertical="top"/>
    </xf>
    <xf numFmtId="3" fontId="12" fillId="3" borderId="74" xfId="0" applyNumberFormat="1" applyFont="1" applyFill="1" applyBorder="1" applyAlignment="1">
      <alignment horizontal="center" vertical="top"/>
    </xf>
    <xf numFmtId="3" fontId="12" fillId="6" borderId="69" xfId="0" applyNumberFormat="1" applyFont="1" applyFill="1" applyBorder="1" applyAlignment="1">
      <alignment horizontal="center" vertical="top"/>
    </xf>
    <xf numFmtId="166" fontId="12" fillId="6" borderId="70" xfId="0" applyNumberFormat="1" applyFont="1" applyFill="1" applyBorder="1" applyAlignment="1">
      <alignment horizontal="center" vertical="top"/>
    </xf>
    <xf numFmtId="3" fontId="12" fillId="3" borderId="7" xfId="0" applyNumberFormat="1" applyFont="1" applyFill="1" applyBorder="1" applyAlignment="1">
      <alignment horizontal="left" vertical="top" wrapText="1"/>
    </xf>
    <xf numFmtId="3" fontId="12" fillId="3" borderId="37" xfId="0" applyNumberFormat="1" applyFont="1" applyFill="1" applyBorder="1" applyAlignment="1">
      <alignment horizontal="center" vertical="top"/>
    </xf>
    <xf numFmtId="3" fontId="12" fillId="3" borderId="13" xfId="0" applyNumberFormat="1" applyFont="1" applyFill="1" applyBorder="1" applyAlignment="1">
      <alignment horizontal="center" vertical="top"/>
    </xf>
    <xf numFmtId="3" fontId="12" fillId="3" borderId="44" xfId="0" applyNumberFormat="1" applyFont="1" applyFill="1" applyBorder="1" applyAlignment="1">
      <alignment horizontal="center" vertical="top"/>
    </xf>
    <xf numFmtId="3" fontId="12" fillId="3" borderId="76" xfId="0" applyNumberFormat="1" applyFont="1" applyFill="1" applyBorder="1" applyAlignment="1">
      <alignment horizontal="center" vertical="top"/>
    </xf>
    <xf numFmtId="3" fontId="12" fillId="3" borderId="75" xfId="0" applyNumberFormat="1" applyFont="1" applyFill="1" applyBorder="1" applyAlignment="1">
      <alignment horizontal="center" vertical="top"/>
    </xf>
    <xf numFmtId="3" fontId="12" fillId="6" borderId="76" xfId="0" applyNumberFormat="1" applyFont="1" applyFill="1" applyBorder="1" applyAlignment="1">
      <alignment horizontal="center" vertical="top"/>
    </xf>
    <xf numFmtId="0" fontId="12" fillId="6" borderId="61" xfId="0" applyFont="1" applyFill="1" applyBorder="1" applyAlignment="1">
      <alignment horizontal="center" vertical="top"/>
    </xf>
    <xf numFmtId="0" fontId="12" fillId="6" borderId="29" xfId="0" applyFont="1" applyFill="1" applyBorder="1" applyAlignment="1">
      <alignment horizontal="left" vertical="top" wrapText="1"/>
    </xf>
    <xf numFmtId="49" fontId="19" fillId="2" borderId="47" xfId="0" applyNumberFormat="1" applyFont="1" applyFill="1" applyBorder="1" applyAlignment="1">
      <alignment horizontal="center" vertical="top"/>
    </xf>
    <xf numFmtId="166" fontId="19" fillId="2" borderId="42" xfId="0" applyNumberFormat="1" applyFont="1" applyFill="1" applyBorder="1" applyAlignment="1">
      <alignment horizontal="center" vertical="top"/>
    </xf>
    <xf numFmtId="166" fontId="19" fillId="2" borderId="60" xfId="0" applyNumberFormat="1" applyFont="1" applyFill="1" applyBorder="1" applyAlignment="1">
      <alignment horizontal="center" vertical="top"/>
    </xf>
    <xf numFmtId="166" fontId="19" fillId="2" borderId="22" xfId="0" applyNumberFormat="1" applyFont="1" applyFill="1" applyBorder="1" applyAlignment="1">
      <alignment horizontal="center" vertical="top"/>
    </xf>
    <xf numFmtId="166" fontId="19" fillId="2" borderId="31" xfId="0" applyNumberFormat="1" applyFont="1" applyFill="1" applyBorder="1" applyAlignment="1">
      <alignment horizontal="center" vertical="top"/>
    </xf>
    <xf numFmtId="49" fontId="19" fillId="9" borderId="35" xfId="0" applyNumberFormat="1" applyFont="1" applyFill="1" applyBorder="1" applyAlignment="1">
      <alignment horizontal="center" vertical="top"/>
    </xf>
    <xf numFmtId="49" fontId="19" fillId="2" borderId="3" xfId="0" applyNumberFormat="1" applyFont="1" applyFill="1" applyBorder="1" applyAlignment="1">
      <alignment horizontal="center" vertical="top"/>
    </xf>
    <xf numFmtId="49" fontId="19" fillId="0" borderId="24" xfId="0" applyNumberFormat="1" applyFont="1" applyBorder="1" applyAlignment="1">
      <alignment horizontal="center" vertical="top"/>
    </xf>
    <xf numFmtId="0" fontId="19" fillId="3" borderId="25" xfId="0" applyFont="1" applyFill="1" applyBorder="1" applyAlignment="1">
      <alignment horizontal="left" vertical="top" wrapText="1"/>
    </xf>
    <xf numFmtId="0" fontId="19" fillId="0" borderId="50" xfId="0" applyFont="1" applyBorder="1" applyAlignment="1">
      <alignment vertical="top"/>
    </xf>
    <xf numFmtId="3" fontId="12" fillId="0" borderId="49" xfId="0" applyNumberFormat="1" applyFont="1" applyBorder="1" applyAlignment="1">
      <alignment horizontal="center" vertical="top"/>
    </xf>
    <xf numFmtId="3" fontId="12" fillId="0" borderId="67" xfId="0" applyNumberFormat="1" applyFont="1" applyBorder="1" applyAlignment="1">
      <alignment horizontal="center" vertical="top"/>
    </xf>
    <xf numFmtId="3" fontId="12" fillId="0" borderId="24" xfId="0" applyNumberFormat="1" applyFont="1" applyBorder="1" applyAlignment="1">
      <alignment horizontal="center" vertical="top"/>
    </xf>
    <xf numFmtId="3" fontId="12" fillId="0" borderId="46" xfId="0" applyNumberFormat="1" applyFont="1" applyBorder="1" applyAlignment="1">
      <alignment horizontal="center" vertical="top"/>
    </xf>
    <xf numFmtId="0" fontId="19" fillId="3" borderId="6" xfId="0" applyFont="1" applyFill="1" applyBorder="1" applyAlignment="1">
      <alignment horizontal="left" vertical="top" wrapText="1"/>
    </xf>
    <xf numFmtId="3" fontId="19" fillId="3" borderId="43" xfId="0" applyNumberFormat="1" applyFont="1" applyFill="1" applyBorder="1" applyAlignment="1">
      <alignment horizontal="center" vertical="top" wrapText="1"/>
    </xf>
    <xf numFmtId="3" fontId="19" fillId="3" borderId="24" xfId="0" applyNumberFormat="1" applyFont="1" applyFill="1" applyBorder="1" applyAlignment="1">
      <alignment horizontal="center" vertical="top" wrapText="1"/>
    </xf>
    <xf numFmtId="3" fontId="19" fillId="3" borderId="46" xfId="0" applyNumberFormat="1" applyFont="1" applyFill="1" applyBorder="1" applyAlignment="1">
      <alignment horizontal="center" vertical="top" wrapText="1"/>
    </xf>
    <xf numFmtId="166" fontId="12" fillId="0" borderId="18" xfId="0" applyNumberFormat="1" applyFont="1" applyBorder="1" applyAlignment="1">
      <alignment horizontal="center" vertical="top"/>
    </xf>
    <xf numFmtId="0" fontId="12" fillId="6" borderId="32" xfId="0" applyFont="1" applyFill="1" applyBorder="1" applyAlignment="1">
      <alignment horizontal="left" vertical="top" wrapText="1"/>
    </xf>
    <xf numFmtId="3" fontId="12" fillId="6" borderId="40" xfId="0" applyNumberFormat="1" applyFont="1" applyFill="1" applyBorder="1" applyAlignment="1">
      <alignment horizontal="center" vertical="top"/>
    </xf>
    <xf numFmtId="3" fontId="12" fillId="6" borderId="16" xfId="0" applyNumberFormat="1" applyFont="1" applyFill="1" applyBorder="1" applyAlignment="1">
      <alignment horizontal="center" vertical="top"/>
    </xf>
    <xf numFmtId="3" fontId="12" fillId="6" borderId="73" xfId="0" applyNumberFormat="1" applyFont="1" applyFill="1" applyBorder="1" applyAlignment="1">
      <alignment horizontal="center" vertical="top"/>
    </xf>
    <xf numFmtId="0" fontId="12" fillId="0" borderId="20" xfId="0" applyFont="1" applyBorder="1" applyAlignment="1">
      <alignment horizontal="center" vertical="top"/>
    </xf>
    <xf numFmtId="0" fontId="12" fillId="6" borderId="33" xfId="0" applyFont="1" applyFill="1" applyBorder="1" applyAlignment="1">
      <alignment horizontal="center" vertical="center" textRotation="90" wrapText="1"/>
    </xf>
    <xf numFmtId="49" fontId="12" fillId="6" borderId="33" xfId="0" applyNumberFormat="1" applyFont="1" applyFill="1" applyBorder="1" applyAlignment="1">
      <alignment horizontal="center" vertical="top" wrapText="1"/>
    </xf>
    <xf numFmtId="0" fontId="12" fillId="6" borderId="18" xfId="0" applyFont="1" applyFill="1" applyBorder="1" applyAlignment="1">
      <alignment horizontal="center" vertical="top"/>
    </xf>
    <xf numFmtId="3" fontId="12" fillId="6" borderId="1" xfId="0" applyNumberFormat="1" applyFont="1" applyFill="1" applyBorder="1" applyAlignment="1">
      <alignment horizontal="center" vertical="top"/>
    </xf>
    <xf numFmtId="3" fontId="12" fillId="6" borderId="55" xfId="0" applyNumberFormat="1" applyFont="1" applyFill="1" applyBorder="1" applyAlignment="1">
      <alignment horizontal="center" vertical="top"/>
    </xf>
    <xf numFmtId="49" fontId="19" fillId="9" borderId="36" xfId="0" applyNumberFormat="1" applyFont="1" applyFill="1" applyBorder="1" applyAlignment="1">
      <alignment horizontal="center" vertical="top"/>
    </xf>
    <xf numFmtId="166" fontId="19" fillId="2" borderId="21" xfId="0" applyNumberFormat="1" applyFont="1" applyFill="1" applyBorder="1" applyAlignment="1">
      <alignment horizontal="center" vertical="top"/>
    </xf>
    <xf numFmtId="166" fontId="19" fillId="2" borderId="36" xfId="0" applyNumberFormat="1" applyFont="1" applyFill="1" applyBorder="1" applyAlignment="1">
      <alignment horizontal="center" vertical="top"/>
    </xf>
    <xf numFmtId="166" fontId="19" fillId="2" borderId="3" xfId="0" applyNumberFormat="1" applyFont="1" applyFill="1" applyBorder="1" applyAlignment="1">
      <alignment horizontal="center" vertical="top"/>
    </xf>
    <xf numFmtId="166" fontId="19" fillId="2" borderId="58" xfId="0" applyNumberFormat="1" applyFont="1" applyFill="1" applyBorder="1" applyAlignment="1">
      <alignment horizontal="center" vertical="top"/>
    </xf>
    <xf numFmtId="49" fontId="19" fillId="0" borderId="10" xfId="0" applyNumberFormat="1" applyFont="1" applyBorder="1" applyAlignment="1">
      <alignment horizontal="center" vertical="top" wrapText="1"/>
    </xf>
    <xf numFmtId="0" fontId="19" fillId="3" borderId="11" xfId="0" applyFont="1" applyFill="1" applyBorder="1" applyAlignment="1">
      <alignment horizontal="left" vertical="top" wrapText="1"/>
    </xf>
    <xf numFmtId="0" fontId="20" fillId="0" borderId="9" xfId="0" applyFont="1" applyBorder="1" applyAlignment="1">
      <alignment horizontal="center" vertical="center" textRotation="90" wrapText="1"/>
    </xf>
    <xf numFmtId="0" fontId="12" fillId="0" borderId="50" xfId="0" applyFont="1" applyBorder="1" applyAlignment="1">
      <alignment horizontal="center" vertical="top"/>
    </xf>
    <xf numFmtId="3" fontId="12" fillId="0" borderId="5" xfId="0" applyNumberFormat="1" applyFont="1" applyBorder="1" applyAlignment="1">
      <alignment horizontal="right" vertical="top"/>
    </xf>
    <xf numFmtId="3" fontId="12" fillId="0" borderId="50" xfId="0" applyNumberFormat="1" applyFont="1" applyBorder="1" applyAlignment="1">
      <alignment horizontal="right" vertical="top"/>
    </xf>
    <xf numFmtId="3" fontId="12" fillId="0" borderId="10" xfId="0" applyNumberFormat="1" applyFont="1" applyBorder="1" applyAlignment="1">
      <alignment horizontal="right" vertical="top"/>
    </xf>
    <xf numFmtId="3" fontId="12" fillId="0" borderId="59" xfId="0" applyNumberFormat="1" applyFont="1" applyBorder="1" applyAlignment="1">
      <alignment horizontal="right" vertical="top"/>
    </xf>
    <xf numFmtId="0" fontId="12" fillId="0" borderId="9" xfId="0" applyFont="1" applyBorder="1" applyAlignment="1">
      <alignment horizontal="left" vertical="top" wrapText="1"/>
    </xf>
    <xf numFmtId="3" fontId="12" fillId="3" borderId="79" xfId="0" applyNumberFormat="1" applyFont="1" applyFill="1" applyBorder="1" applyAlignment="1">
      <alignment horizontal="center" vertical="top"/>
    </xf>
    <xf numFmtId="3" fontId="12" fillId="3" borderId="10" xfId="0" applyNumberFormat="1" applyFont="1" applyFill="1" applyBorder="1" applyAlignment="1">
      <alignment horizontal="center" vertical="top"/>
    </xf>
    <xf numFmtId="3" fontId="12" fillId="3" borderId="59" xfId="0" applyNumberFormat="1" applyFont="1" applyFill="1" applyBorder="1" applyAlignment="1">
      <alignment horizontal="center" vertical="top"/>
    </xf>
    <xf numFmtId="0" fontId="20" fillId="0" borderId="7" xfId="0" applyFont="1" applyBorder="1" applyAlignment="1">
      <alignment horizontal="center" vertical="center" textRotation="90" wrapText="1"/>
    </xf>
    <xf numFmtId="49" fontId="19" fillId="6" borderId="1" xfId="0" applyNumberFormat="1" applyFont="1" applyFill="1" applyBorder="1" applyAlignment="1">
      <alignment horizontal="center" vertical="top" wrapText="1"/>
    </xf>
    <xf numFmtId="0" fontId="12" fillId="0" borderId="51" xfId="0" applyFont="1" applyBorder="1" applyAlignment="1">
      <alignment horizontal="center" vertical="top"/>
    </xf>
    <xf numFmtId="3" fontId="12" fillId="3" borderId="1" xfId="0" applyNumberFormat="1" applyFont="1" applyFill="1" applyBorder="1" applyAlignment="1">
      <alignment horizontal="center" vertical="top"/>
    </xf>
    <xf numFmtId="3" fontId="12" fillId="3" borderId="55" xfId="0" applyNumberFormat="1" applyFont="1" applyFill="1" applyBorder="1" applyAlignment="1">
      <alignment horizontal="center" vertical="top"/>
    </xf>
    <xf numFmtId="0" fontId="20" fillId="6" borderId="33" xfId="0" applyFont="1" applyFill="1" applyBorder="1" applyAlignment="1">
      <alignment horizontal="center" vertical="center" textRotation="90" wrapText="1"/>
    </xf>
    <xf numFmtId="166" fontId="19" fillId="6" borderId="24" xfId="0" applyNumberFormat="1" applyFont="1" applyFill="1" applyBorder="1" applyAlignment="1">
      <alignment horizontal="center" vertical="top" wrapText="1"/>
    </xf>
    <xf numFmtId="0" fontId="12" fillId="0" borderId="0" xfId="0" applyFont="1" applyAlignment="1">
      <alignment horizontal="left" vertical="top" wrapText="1"/>
    </xf>
    <xf numFmtId="166" fontId="20" fillId="6" borderId="4" xfId="0" applyNumberFormat="1" applyFont="1" applyFill="1" applyBorder="1" applyAlignment="1">
      <alignment horizontal="center" vertical="top"/>
    </xf>
    <xf numFmtId="166" fontId="20" fillId="6" borderId="0" xfId="0" applyNumberFormat="1" applyFont="1" applyFill="1" applyAlignment="1">
      <alignment horizontal="center" vertical="top"/>
    </xf>
    <xf numFmtId="166" fontId="20" fillId="6" borderId="13" xfId="0" applyNumberFormat="1" applyFont="1" applyFill="1" applyBorder="1" applyAlignment="1">
      <alignment horizontal="center" vertical="top"/>
    </xf>
    <xf numFmtId="0" fontId="12" fillId="6" borderId="84" xfId="0" applyFont="1" applyFill="1" applyBorder="1" applyAlignment="1">
      <alignment horizontal="center" vertical="top"/>
    </xf>
    <xf numFmtId="166" fontId="20" fillId="6" borderId="20" xfId="0" applyNumberFormat="1" applyFont="1" applyFill="1" applyBorder="1" applyAlignment="1">
      <alignment horizontal="center" vertical="top"/>
    </xf>
    <xf numFmtId="166" fontId="20" fillId="6" borderId="62" xfId="0" applyNumberFormat="1" applyFont="1" applyFill="1" applyBorder="1" applyAlignment="1">
      <alignment horizontal="center" vertical="top"/>
    </xf>
    <xf numFmtId="166" fontId="20" fillId="6" borderId="28" xfId="0" applyNumberFormat="1" applyFont="1" applyFill="1" applyBorder="1" applyAlignment="1">
      <alignment horizontal="center" vertical="top"/>
    </xf>
    <xf numFmtId="0" fontId="18" fillId="8" borderId="26" xfId="0" applyFont="1" applyFill="1" applyBorder="1" applyAlignment="1">
      <alignment horizontal="center" vertical="top"/>
    </xf>
    <xf numFmtId="166" fontId="19" fillId="8" borderId="41" xfId="0" applyNumberFormat="1" applyFont="1" applyFill="1" applyBorder="1" applyAlignment="1">
      <alignment horizontal="center" vertical="top"/>
    </xf>
    <xf numFmtId="166" fontId="19" fillId="8" borderId="26" xfId="0" applyNumberFormat="1" applyFont="1" applyFill="1" applyBorder="1" applyAlignment="1">
      <alignment horizontal="center" vertical="top"/>
    </xf>
    <xf numFmtId="166" fontId="19" fillId="8" borderId="42" xfId="0" applyNumberFormat="1" applyFont="1" applyFill="1" applyBorder="1" applyAlignment="1">
      <alignment horizontal="center" vertical="top"/>
    </xf>
    <xf numFmtId="166" fontId="12" fillId="6" borderId="27" xfId="0" applyNumberFormat="1" applyFont="1" applyFill="1" applyBorder="1" applyAlignment="1">
      <alignment horizontal="center" vertical="top"/>
    </xf>
    <xf numFmtId="0" fontId="12" fillId="0" borderId="61" xfId="0" applyFont="1" applyBorder="1" applyAlignment="1">
      <alignment horizontal="center" vertical="top"/>
    </xf>
    <xf numFmtId="166" fontId="19" fillId="9" borderId="21" xfId="0" applyNumberFormat="1" applyFont="1" applyFill="1" applyBorder="1" applyAlignment="1">
      <alignment horizontal="center" vertical="top"/>
    </xf>
    <xf numFmtId="49" fontId="19" fillId="4" borderId="35" xfId="0" applyNumberFormat="1" applyFont="1" applyFill="1" applyBorder="1" applyAlignment="1">
      <alignment horizontal="center" vertical="top"/>
    </xf>
    <xf numFmtId="166" fontId="19" fillId="4" borderId="42" xfId="0" applyNumberFormat="1" applyFont="1" applyFill="1" applyBorder="1" applyAlignment="1">
      <alignment horizontal="center" vertical="top"/>
    </xf>
    <xf numFmtId="0" fontId="12" fillId="3" borderId="0" xfId="0" applyFont="1" applyFill="1" applyAlignment="1">
      <alignment vertical="top"/>
    </xf>
    <xf numFmtId="49" fontId="19" fillId="0" borderId="0" xfId="0" applyNumberFormat="1" applyFont="1" applyAlignment="1">
      <alignment horizontal="center" vertical="top" wrapText="1"/>
    </xf>
    <xf numFmtId="0" fontId="19" fillId="0" borderId="5" xfId="0" applyFont="1" applyBorder="1" applyAlignment="1">
      <alignment horizontal="center" vertical="center" wrapText="1"/>
    </xf>
    <xf numFmtId="166" fontId="19" fillId="4" borderId="5" xfId="0" applyNumberFormat="1" applyFont="1" applyFill="1" applyBorder="1" applyAlignment="1">
      <alignment horizontal="center" vertical="top" wrapText="1"/>
    </xf>
    <xf numFmtId="166" fontId="12" fillId="0" borderId="19" xfId="0" applyNumberFormat="1" applyFont="1" applyBorder="1" applyAlignment="1">
      <alignment horizontal="center" vertical="top" wrapText="1"/>
    </xf>
    <xf numFmtId="166" fontId="12" fillId="8" borderId="19" xfId="0" applyNumberFormat="1" applyFont="1" applyFill="1" applyBorder="1" applyAlignment="1">
      <alignment horizontal="center" vertical="top" wrapText="1"/>
    </xf>
    <xf numFmtId="166" fontId="12" fillId="0" borderId="0" xfId="0" applyNumberFormat="1" applyFont="1" applyAlignment="1">
      <alignment vertical="top"/>
    </xf>
    <xf numFmtId="166" fontId="19" fillId="4" borderId="19" xfId="0" applyNumberFormat="1" applyFont="1" applyFill="1" applyBorder="1" applyAlignment="1">
      <alignment horizontal="center" vertical="top" wrapText="1"/>
    </xf>
    <xf numFmtId="166" fontId="19" fillId="8" borderId="42" xfId="0" applyNumberFormat="1" applyFont="1" applyFill="1" applyBorder="1" applyAlignment="1">
      <alignment horizontal="center" vertical="top" wrapText="1"/>
    </xf>
    <xf numFmtId="49" fontId="12" fillId="0" borderId="0" xfId="0" applyNumberFormat="1" applyFont="1" applyAlignment="1">
      <alignment vertical="top"/>
    </xf>
    <xf numFmtId="3" fontId="12" fillId="0" borderId="0" xfId="0" applyNumberFormat="1" applyFont="1" applyAlignment="1">
      <alignment vertical="top"/>
    </xf>
    <xf numFmtId="0" fontId="3" fillId="6" borderId="40" xfId="0" applyFont="1" applyFill="1" applyBorder="1" applyAlignment="1">
      <alignment vertical="top" wrapText="1"/>
    </xf>
    <xf numFmtId="3" fontId="3" fillId="6" borderId="0" xfId="0" applyNumberFormat="1" applyFont="1" applyFill="1" applyAlignment="1">
      <alignment horizontal="center" vertical="top"/>
    </xf>
    <xf numFmtId="166" fontId="19" fillId="4" borderId="5" xfId="0" applyNumberFormat="1" applyFont="1" applyFill="1" applyBorder="1" applyAlignment="1">
      <alignment horizontal="center" vertical="top"/>
    </xf>
    <xf numFmtId="166" fontId="12" fillId="8" borderId="20" xfId="0" applyNumberFormat="1" applyFont="1" applyFill="1" applyBorder="1" applyAlignment="1">
      <alignment horizontal="center" vertical="top"/>
    </xf>
    <xf numFmtId="166" fontId="19" fillId="4" borderId="20" xfId="0" applyNumberFormat="1" applyFont="1" applyFill="1" applyBorder="1" applyAlignment="1">
      <alignment horizontal="center" vertical="top"/>
    </xf>
    <xf numFmtId="166" fontId="3" fillId="6" borderId="70" xfId="0" applyNumberFormat="1" applyFont="1" applyFill="1" applyBorder="1" applyAlignment="1">
      <alignment horizontal="center" vertical="top"/>
    </xf>
    <xf numFmtId="3" fontId="3" fillId="6" borderId="69" xfId="0" applyNumberFormat="1" applyFont="1" applyFill="1" applyBorder="1" applyAlignment="1">
      <alignment horizontal="center" vertical="top"/>
    </xf>
    <xf numFmtId="166" fontId="3" fillId="6" borderId="69" xfId="0" applyNumberFormat="1" applyFont="1" applyFill="1" applyBorder="1" applyAlignment="1">
      <alignment horizontal="center" vertical="top"/>
    </xf>
    <xf numFmtId="166" fontId="3" fillId="6" borderId="76" xfId="0" applyNumberFormat="1" applyFont="1" applyFill="1" applyBorder="1" applyAlignment="1">
      <alignment horizontal="center" vertical="top"/>
    </xf>
    <xf numFmtId="166" fontId="3" fillId="6" borderId="75" xfId="0" applyNumberFormat="1" applyFont="1" applyFill="1" applyBorder="1" applyAlignment="1">
      <alignment horizontal="center" vertical="top"/>
    </xf>
    <xf numFmtId="0" fontId="16" fillId="0" borderId="0" xfId="0" applyFont="1" applyAlignment="1">
      <alignment vertical="top"/>
    </xf>
    <xf numFmtId="1" fontId="12" fillId="3" borderId="17" xfId="0" applyNumberFormat="1" applyFont="1" applyFill="1" applyBorder="1" applyAlignment="1">
      <alignment horizontal="center" vertical="top" wrapText="1"/>
    </xf>
    <xf numFmtId="1" fontId="12" fillId="3" borderId="15" xfId="0" applyNumberFormat="1" applyFont="1" applyFill="1" applyBorder="1" applyAlignment="1">
      <alignment horizontal="center" vertical="top" wrapText="1"/>
    </xf>
    <xf numFmtId="1" fontId="12" fillId="6" borderId="17" xfId="0" applyNumberFormat="1" applyFont="1" applyFill="1" applyBorder="1" applyAlignment="1">
      <alignment horizontal="center" vertical="top" wrapText="1"/>
    </xf>
    <xf numFmtId="1" fontId="12" fillId="6" borderId="15" xfId="0" applyNumberFormat="1" applyFont="1" applyFill="1" applyBorder="1" applyAlignment="1">
      <alignment horizontal="center" vertical="top" wrapText="1"/>
    </xf>
    <xf numFmtId="1" fontId="24" fillId="6" borderId="27" xfId="0" applyNumberFormat="1" applyFont="1" applyFill="1" applyBorder="1" applyAlignment="1">
      <alignment horizontal="center" wrapText="1"/>
    </xf>
    <xf numFmtId="1" fontId="12" fillId="0" borderId="17" xfId="0" applyNumberFormat="1" applyFont="1" applyBorder="1" applyAlignment="1">
      <alignment horizontal="center" vertical="top" wrapText="1"/>
    </xf>
    <xf numFmtId="1" fontId="12" fillId="0" borderId="15" xfId="0" applyNumberFormat="1" applyFont="1" applyBorder="1" applyAlignment="1">
      <alignment horizontal="center" vertical="top" wrapText="1"/>
    </xf>
    <xf numFmtId="49" fontId="19" fillId="2" borderId="22" xfId="0" applyNumberFormat="1" applyFont="1" applyFill="1" applyBorder="1" applyAlignment="1">
      <alignment horizontal="center" vertical="top"/>
    </xf>
    <xf numFmtId="1" fontId="3" fillId="3" borderId="34" xfId="0" applyNumberFormat="1" applyFont="1" applyFill="1" applyBorder="1" applyAlignment="1">
      <alignment horizontal="center" vertical="top" wrapText="1"/>
    </xf>
    <xf numFmtId="1" fontId="3" fillId="6" borderId="54" xfId="0" applyNumberFormat="1" applyFont="1" applyFill="1" applyBorder="1" applyAlignment="1">
      <alignment horizontal="center" vertical="top" wrapText="1"/>
    </xf>
    <xf numFmtId="1" fontId="11" fillId="6" borderId="0" xfId="0" applyNumberFormat="1" applyFont="1" applyFill="1" applyAlignment="1">
      <alignment horizontal="center" wrapText="1"/>
    </xf>
    <xf numFmtId="1" fontId="11" fillId="6" borderId="62" xfId="0" applyNumberFormat="1" applyFont="1" applyFill="1" applyBorder="1" applyAlignment="1">
      <alignment horizontal="center" wrapText="1"/>
    </xf>
    <xf numFmtId="1" fontId="3" fillId="6" borderId="0" xfId="0" applyNumberFormat="1" applyFont="1" applyFill="1" applyAlignment="1">
      <alignment horizontal="center" vertical="top" wrapText="1"/>
    </xf>
    <xf numFmtId="1" fontId="3" fillId="0" borderId="54" xfId="0" applyNumberFormat="1" applyFont="1" applyBorder="1" applyAlignment="1">
      <alignment horizontal="center" vertical="top" wrapText="1"/>
    </xf>
    <xf numFmtId="1" fontId="3" fillId="0" borderId="0" xfId="0" applyNumberFormat="1" applyFont="1" applyAlignment="1">
      <alignment horizontal="center" vertical="top" wrapText="1"/>
    </xf>
    <xf numFmtId="1" fontId="3" fillId="0" borderId="62" xfId="0" applyNumberFormat="1" applyFont="1" applyBorder="1" applyAlignment="1">
      <alignment horizontal="center" vertical="top" wrapText="1"/>
    </xf>
    <xf numFmtId="1" fontId="24" fillId="6" borderId="15" xfId="0" applyNumberFormat="1" applyFont="1" applyFill="1" applyBorder="1" applyAlignment="1">
      <alignment horizontal="center" wrapText="1"/>
    </xf>
    <xf numFmtId="1" fontId="12" fillId="0" borderId="65" xfId="0" applyNumberFormat="1" applyFont="1" applyBorder="1" applyAlignment="1">
      <alignment horizontal="center" vertical="top" wrapText="1"/>
    </xf>
    <xf numFmtId="0" fontId="12" fillId="6" borderId="62" xfId="0" applyFont="1" applyFill="1" applyBorder="1" applyAlignment="1">
      <alignment horizontal="center" vertical="top"/>
    </xf>
    <xf numFmtId="165" fontId="12" fillId="6" borderId="20" xfId="0" applyNumberFormat="1" applyFont="1" applyFill="1" applyBorder="1" applyAlignment="1">
      <alignment horizontal="center" vertical="top"/>
    </xf>
    <xf numFmtId="0" fontId="12" fillId="6" borderId="20" xfId="0" applyFont="1" applyFill="1" applyBorder="1" applyAlignment="1">
      <alignment vertical="top"/>
    </xf>
    <xf numFmtId="0" fontId="12" fillId="6" borderId="28" xfId="0" applyFont="1" applyFill="1" applyBorder="1" applyAlignment="1">
      <alignment horizontal="center" vertical="top"/>
    </xf>
    <xf numFmtId="0" fontId="12" fillId="6" borderId="45" xfId="0" applyFont="1" applyFill="1" applyBorder="1" applyAlignment="1">
      <alignment horizontal="center" vertical="top"/>
    </xf>
    <xf numFmtId="0" fontId="22" fillId="6" borderId="29" xfId="0" applyFont="1" applyFill="1" applyBorder="1" applyAlignment="1">
      <alignment horizontal="left" vertical="top" wrapText="1"/>
    </xf>
    <xf numFmtId="3" fontId="12" fillId="3" borderId="28" xfId="0" applyNumberFormat="1" applyFont="1" applyFill="1" applyBorder="1" applyAlignment="1">
      <alignment horizontal="center" vertical="top"/>
    </xf>
    <xf numFmtId="3" fontId="12" fillId="3" borderId="45" xfId="0" applyNumberFormat="1" applyFont="1" applyFill="1" applyBorder="1" applyAlignment="1">
      <alignment horizontal="center" vertical="top"/>
    </xf>
    <xf numFmtId="166" fontId="19" fillId="8" borderId="60" xfId="0" applyNumberFormat="1" applyFont="1" applyFill="1" applyBorder="1" applyAlignment="1">
      <alignment horizontal="center" vertical="top"/>
    </xf>
    <xf numFmtId="166" fontId="19" fillId="8" borderId="22" xfId="0" applyNumberFormat="1" applyFont="1" applyFill="1" applyBorder="1" applyAlignment="1">
      <alignment horizontal="center" vertical="top"/>
    </xf>
    <xf numFmtId="3" fontId="19" fillId="6" borderId="43" xfId="0" applyNumberFormat="1" applyFont="1" applyFill="1" applyBorder="1" applyAlignment="1">
      <alignment horizontal="left" vertical="top" wrapText="1"/>
    </xf>
    <xf numFmtId="166" fontId="12" fillId="6" borderId="37" xfId="0" applyNumberFormat="1" applyFont="1" applyFill="1" applyBorder="1" applyAlignment="1">
      <alignment vertical="top" wrapText="1"/>
    </xf>
    <xf numFmtId="0" fontId="19" fillId="6" borderId="37" xfId="0" applyFont="1" applyFill="1" applyBorder="1" applyAlignment="1">
      <alignment vertical="top" wrapText="1"/>
    </xf>
    <xf numFmtId="3" fontId="12" fillId="6" borderId="17" xfId="0" applyNumberFormat="1" applyFont="1" applyFill="1" applyBorder="1" applyAlignment="1">
      <alignment horizontal="center" vertical="top"/>
    </xf>
    <xf numFmtId="49" fontId="19" fillId="0" borderId="79" xfId="0" applyNumberFormat="1" applyFont="1" applyBorder="1" applyAlignment="1">
      <alignment vertical="top"/>
    </xf>
    <xf numFmtId="49" fontId="23" fillId="0" borderId="39" xfId="0" applyNumberFormat="1" applyFont="1" applyBorder="1" applyAlignment="1">
      <alignment horizontal="center" vertical="center" textRotation="90" wrapText="1"/>
    </xf>
    <xf numFmtId="49" fontId="19" fillId="0" borderId="5" xfId="0" applyNumberFormat="1" applyFont="1" applyBorder="1" applyAlignment="1">
      <alignment horizontal="center" vertical="top"/>
    </xf>
    <xf numFmtId="49" fontId="12" fillId="6" borderId="4" xfId="0" applyNumberFormat="1" applyFont="1" applyFill="1" applyBorder="1" applyAlignment="1">
      <alignment horizontal="center" vertical="top"/>
    </xf>
    <xf numFmtId="3" fontId="3" fillId="0" borderId="0" xfId="0" applyNumberFormat="1" applyFont="1" applyAlignment="1">
      <alignment horizontal="left" vertical="top" wrapText="1"/>
    </xf>
    <xf numFmtId="0" fontId="3" fillId="0" borderId="12" xfId="0" applyFont="1" applyBorder="1" applyAlignment="1">
      <alignment horizontal="left" vertical="top" wrapText="1"/>
    </xf>
    <xf numFmtId="166" fontId="19" fillId="8" borderId="20" xfId="0" applyNumberFormat="1" applyFont="1" applyFill="1" applyBorder="1" applyAlignment="1">
      <alignment horizontal="center" vertical="top" wrapText="1"/>
    </xf>
    <xf numFmtId="166" fontId="19" fillId="8" borderId="20" xfId="0" applyNumberFormat="1" applyFont="1" applyFill="1" applyBorder="1" applyAlignment="1">
      <alignment horizontal="center" vertical="top"/>
    </xf>
    <xf numFmtId="166" fontId="12" fillId="6" borderId="20" xfId="0" applyNumberFormat="1" applyFont="1" applyFill="1" applyBorder="1" applyAlignment="1">
      <alignment horizontal="center" vertical="top" wrapText="1"/>
    </xf>
    <xf numFmtId="166" fontId="12" fillId="6" borderId="61" xfId="0" applyNumberFormat="1" applyFont="1" applyFill="1" applyBorder="1" applyAlignment="1">
      <alignment horizontal="center" vertical="top" wrapText="1"/>
    </xf>
    <xf numFmtId="166" fontId="19" fillId="0" borderId="0" xfId="0" applyNumberFormat="1" applyFont="1" applyAlignment="1">
      <alignment vertical="top"/>
    </xf>
    <xf numFmtId="3" fontId="3" fillId="3" borderId="0" xfId="0" applyNumberFormat="1" applyFont="1" applyFill="1" applyAlignment="1">
      <alignment horizontal="left" vertical="top" wrapText="1"/>
    </xf>
    <xf numFmtId="0" fontId="3" fillId="3" borderId="0" xfId="0" applyFont="1" applyFill="1" applyAlignment="1">
      <alignment vertical="top"/>
    </xf>
    <xf numFmtId="0" fontId="3" fillId="6" borderId="7" xfId="0" applyFont="1" applyFill="1" applyBorder="1" applyAlignment="1">
      <alignment horizontal="left" vertical="top" wrapText="1"/>
    </xf>
    <xf numFmtId="0" fontId="3" fillId="6" borderId="18" xfId="0" applyFont="1" applyFill="1" applyBorder="1" applyAlignment="1">
      <alignment horizontal="center" vertical="top" wrapText="1"/>
    </xf>
    <xf numFmtId="166" fontId="3" fillId="6" borderId="18" xfId="0" applyNumberFormat="1" applyFont="1" applyFill="1" applyBorder="1" applyAlignment="1">
      <alignment horizontal="center" vertical="top"/>
    </xf>
    <xf numFmtId="166" fontId="3" fillId="6" borderId="44" xfId="0" applyNumberFormat="1" applyFont="1" applyFill="1" applyBorder="1" applyAlignment="1">
      <alignment horizontal="center" vertical="top"/>
    </xf>
    <xf numFmtId="166" fontId="3" fillId="6" borderId="61" xfId="0" applyNumberFormat="1" applyFont="1" applyFill="1" applyBorder="1" applyAlignment="1">
      <alignment horizontal="center" vertical="top"/>
    </xf>
    <xf numFmtId="166" fontId="3" fillId="6" borderId="20" xfId="0" applyNumberFormat="1" applyFont="1" applyFill="1" applyBorder="1" applyAlignment="1">
      <alignment horizontal="center" vertical="top"/>
    </xf>
    <xf numFmtId="0" fontId="3" fillId="6" borderId="4" xfId="0" applyFont="1" applyFill="1" applyBorder="1" applyAlignment="1">
      <alignment horizontal="center" vertical="top"/>
    </xf>
    <xf numFmtId="3" fontId="3" fillId="6" borderId="33" xfId="0" applyNumberFormat="1" applyFont="1" applyFill="1" applyBorder="1" applyAlignment="1">
      <alignment horizontal="center" vertical="top"/>
    </xf>
    <xf numFmtId="166" fontId="3" fillId="6" borderId="13" xfId="0" applyNumberFormat="1" applyFont="1" applyFill="1" applyBorder="1" applyAlignment="1">
      <alignment horizontal="center" vertical="top"/>
    </xf>
    <xf numFmtId="166" fontId="3" fillId="6" borderId="34" xfId="0" applyNumberFormat="1" applyFont="1" applyFill="1" applyBorder="1" applyAlignment="1">
      <alignment horizontal="center" vertical="top"/>
    </xf>
    <xf numFmtId="166" fontId="3" fillId="6" borderId="27" xfId="0" applyNumberFormat="1" applyFont="1" applyFill="1" applyBorder="1" applyAlignment="1">
      <alignment horizontal="center" vertical="top"/>
    </xf>
    <xf numFmtId="0" fontId="3" fillId="6" borderId="18" xfId="0" applyFont="1" applyFill="1" applyBorder="1" applyAlignment="1">
      <alignment horizontal="center" vertical="top"/>
    </xf>
    <xf numFmtId="3" fontId="3" fillId="6" borderId="15" xfId="0" applyNumberFormat="1" applyFont="1" applyFill="1" applyBorder="1" applyAlignment="1">
      <alignment horizontal="center" vertical="top"/>
    </xf>
    <xf numFmtId="49" fontId="19" fillId="8" borderId="13" xfId="0" applyNumberFormat="1" applyFont="1" applyFill="1" applyBorder="1" applyAlignment="1">
      <alignment horizontal="center" vertical="top"/>
    </xf>
    <xf numFmtId="3" fontId="19" fillId="8" borderId="13" xfId="0" applyNumberFormat="1" applyFont="1" applyFill="1" applyBorder="1" applyAlignment="1">
      <alignment horizontal="center" vertical="top"/>
    </xf>
    <xf numFmtId="3" fontId="19" fillId="8" borderId="52" xfId="0" applyNumberFormat="1" applyFont="1" applyFill="1" applyBorder="1" applyAlignment="1">
      <alignment horizontal="center" vertical="top"/>
    </xf>
    <xf numFmtId="49" fontId="19" fillId="8" borderId="26" xfId="0" applyNumberFormat="1" applyFont="1" applyFill="1" applyBorder="1" applyAlignment="1">
      <alignment horizontal="center" vertical="top" wrapText="1"/>
    </xf>
    <xf numFmtId="3" fontId="3" fillId="8" borderId="26" xfId="0" applyNumberFormat="1" applyFont="1" applyFill="1" applyBorder="1" applyAlignment="1">
      <alignment horizontal="left" vertical="top" wrapText="1"/>
    </xf>
    <xf numFmtId="3" fontId="19" fillId="8" borderId="26" xfId="0" applyNumberFormat="1" applyFont="1" applyFill="1" applyBorder="1" applyAlignment="1">
      <alignment horizontal="right" vertical="top"/>
    </xf>
    <xf numFmtId="49" fontId="19" fillId="8" borderId="26" xfId="0" applyNumberFormat="1" applyFont="1" applyFill="1" applyBorder="1" applyAlignment="1">
      <alignment horizontal="center" vertical="top"/>
    </xf>
    <xf numFmtId="49" fontId="12" fillId="8" borderId="31" xfId="0" applyNumberFormat="1" applyFont="1" applyFill="1" applyBorder="1" applyAlignment="1">
      <alignment horizontal="center" vertical="top" wrapText="1"/>
    </xf>
    <xf numFmtId="0" fontId="12" fillId="8" borderId="60" xfId="0" applyFont="1" applyFill="1" applyBorder="1" applyAlignment="1">
      <alignment vertical="top" wrapText="1"/>
    </xf>
    <xf numFmtId="3" fontId="12" fillId="8" borderId="26" xfId="0" applyNumberFormat="1" applyFont="1" applyFill="1" applyBorder="1" applyAlignment="1">
      <alignment horizontal="center" vertical="top"/>
    </xf>
    <xf numFmtId="3" fontId="12" fillId="8" borderId="31" xfId="0" applyNumberFormat="1" applyFont="1" applyFill="1" applyBorder="1" applyAlignment="1">
      <alignment horizontal="center" vertical="top"/>
    </xf>
    <xf numFmtId="3" fontId="3" fillId="6" borderId="12" xfId="0" applyNumberFormat="1" applyFont="1" applyFill="1" applyBorder="1" applyAlignment="1">
      <alignment vertical="top" wrapText="1"/>
    </xf>
    <xf numFmtId="3" fontId="3" fillId="6" borderId="14" xfId="0" applyNumberFormat="1" applyFont="1" applyFill="1" applyBorder="1" applyAlignment="1">
      <alignment horizontal="center" vertical="top"/>
    </xf>
    <xf numFmtId="165" fontId="12" fillId="6" borderId="40" xfId="0" applyNumberFormat="1" applyFont="1" applyFill="1" applyBorder="1" applyAlignment="1">
      <alignment horizontal="center" vertical="top"/>
    </xf>
    <xf numFmtId="165" fontId="12" fillId="6" borderId="16" xfId="0" applyNumberFormat="1" applyFont="1" applyFill="1" applyBorder="1" applyAlignment="1">
      <alignment horizontal="center" vertical="top"/>
    </xf>
    <xf numFmtId="165" fontId="12" fillId="6" borderId="73" xfId="0" applyNumberFormat="1" applyFont="1" applyFill="1" applyBorder="1" applyAlignment="1">
      <alignment horizontal="center" vertical="top"/>
    </xf>
    <xf numFmtId="49" fontId="23" fillId="3" borderId="34" xfId="0" applyNumberFormat="1" applyFont="1" applyFill="1" applyBorder="1" applyAlignment="1">
      <alignment horizontal="center" vertical="top"/>
    </xf>
    <xf numFmtId="49" fontId="23" fillId="3" borderId="28" xfId="0" applyNumberFormat="1" applyFont="1" applyFill="1" applyBorder="1" applyAlignment="1">
      <alignment horizontal="center" vertical="top"/>
    </xf>
    <xf numFmtId="49" fontId="23" fillId="3" borderId="45" xfId="0" applyNumberFormat="1" applyFont="1" applyFill="1" applyBorder="1" applyAlignment="1">
      <alignment horizontal="center" vertical="top"/>
    </xf>
    <xf numFmtId="0" fontId="3" fillId="6" borderId="12" xfId="0" applyFont="1" applyFill="1" applyBorder="1" applyAlignment="1">
      <alignment horizontal="left" vertical="top" wrapText="1"/>
    </xf>
    <xf numFmtId="3" fontId="12" fillId="6" borderId="14" xfId="0" applyNumberFormat="1" applyFont="1" applyFill="1" applyBorder="1" applyAlignment="1">
      <alignment horizontal="center" vertical="top"/>
    </xf>
    <xf numFmtId="49" fontId="12" fillId="6" borderId="28" xfId="0" applyNumberFormat="1" applyFont="1" applyFill="1" applyBorder="1" applyAlignment="1">
      <alignment horizontal="center" vertical="top"/>
    </xf>
    <xf numFmtId="0" fontId="12" fillId="6" borderId="34" xfId="0" applyFont="1" applyFill="1" applyBorder="1" applyAlignment="1">
      <alignment vertical="top" wrapText="1"/>
    </xf>
    <xf numFmtId="49" fontId="19" fillId="8" borderId="43" xfId="0" applyNumberFormat="1" applyFont="1" applyFill="1" applyBorder="1" applyAlignment="1">
      <alignment horizontal="left" vertical="top"/>
    </xf>
    <xf numFmtId="49" fontId="19" fillId="8" borderId="37" xfId="0" applyNumberFormat="1" applyFont="1" applyFill="1" applyBorder="1" applyAlignment="1">
      <alignment horizontal="center" vertical="top"/>
    </xf>
    <xf numFmtId="0" fontId="12" fillId="3" borderId="55" xfId="0" applyFont="1" applyFill="1" applyBorder="1" applyAlignment="1">
      <alignment vertical="top" wrapText="1"/>
    </xf>
    <xf numFmtId="49" fontId="19" fillId="8" borderId="37" xfId="0" applyNumberFormat="1" applyFont="1" applyFill="1" applyBorder="1" applyAlignment="1">
      <alignment horizontal="center" vertical="top" wrapText="1"/>
    </xf>
    <xf numFmtId="49" fontId="19" fillId="10" borderId="37" xfId="0" applyNumberFormat="1" applyFont="1" applyFill="1" applyBorder="1" applyAlignment="1">
      <alignment horizontal="center" vertical="top"/>
    </xf>
    <xf numFmtId="49" fontId="19" fillId="0" borderId="11" xfId="0" applyNumberFormat="1" applyFont="1" applyBorder="1" applyAlignment="1">
      <alignment horizontal="center" vertical="top"/>
    </xf>
    <xf numFmtId="49" fontId="12" fillId="0" borderId="5" xfId="0" applyNumberFormat="1" applyFont="1" applyBorder="1" applyAlignment="1">
      <alignment horizontal="center" vertical="top" wrapText="1"/>
    </xf>
    <xf numFmtId="166" fontId="12" fillId="6" borderId="5" xfId="0" applyNumberFormat="1" applyFont="1" applyFill="1" applyBorder="1" applyAlignment="1">
      <alignment horizontal="center"/>
    </xf>
    <xf numFmtId="166" fontId="12" fillId="6" borderId="50" xfId="0" applyNumberFormat="1" applyFont="1" applyFill="1" applyBorder="1" applyAlignment="1">
      <alignment horizontal="center"/>
    </xf>
    <xf numFmtId="166" fontId="12" fillId="6" borderId="10" xfId="0" applyNumberFormat="1" applyFont="1" applyFill="1" applyBorder="1" applyAlignment="1">
      <alignment horizontal="center"/>
    </xf>
    <xf numFmtId="166" fontId="12" fillId="6" borderId="59" xfId="0" applyNumberFormat="1" applyFont="1" applyFill="1" applyBorder="1" applyAlignment="1">
      <alignment horizontal="center"/>
    </xf>
    <xf numFmtId="166" fontId="26" fillId="0" borderId="9" xfId="0" applyNumberFormat="1" applyFont="1" applyBorder="1" applyAlignment="1">
      <alignment horizontal="center" vertical="center" textRotation="90" wrapText="1"/>
    </xf>
    <xf numFmtId="3" fontId="3" fillId="6" borderId="10" xfId="0" applyNumberFormat="1" applyFont="1" applyFill="1" applyBorder="1" applyAlignment="1">
      <alignment horizontal="center" vertical="top"/>
    </xf>
    <xf numFmtId="3" fontId="12" fillId="6" borderId="10" xfId="0" applyNumberFormat="1" applyFont="1" applyFill="1" applyBorder="1" applyAlignment="1">
      <alignment horizontal="center" vertical="top"/>
    </xf>
    <xf numFmtId="3" fontId="12" fillId="6" borderId="59" xfId="0" applyNumberFormat="1" applyFont="1" applyFill="1" applyBorder="1" applyAlignment="1">
      <alignment horizontal="center" vertical="top"/>
    </xf>
    <xf numFmtId="0" fontId="12" fillId="6" borderId="53" xfId="0" applyFont="1" applyFill="1" applyBorder="1" applyAlignment="1">
      <alignment horizontal="center" vertical="top"/>
    </xf>
    <xf numFmtId="166" fontId="12" fillId="6" borderId="40" xfId="0" applyNumberFormat="1" applyFont="1" applyFill="1" applyBorder="1" applyAlignment="1">
      <alignment horizontal="center" vertical="top"/>
    </xf>
    <xf numFmtId="166" fontId="12" fillId="6" borderId="17" xfId="0" applyNumberFormat="1" applyFont="1" applyFill="1" applyBorder="1" applyAlignment="1">
      <alignment horizontal="center" vertical="top"/>
    </xf>
    <xf numFmtId="166" fontId="12" fillId="6" borderId="18" xfId="0" applyNumberFormat="1" applyFont="1" applyFill="1" applyBorder="1" applyAlignment="1">
      <alignment horizontal="center" vertical="top" wrapText="1"/>
    </xf>
    <xf numFmtId="3" fontId="12" fillId="6" borderId="27" xfId="0" applyNumberFormat="1" applyFont="1" applyFill="1" applyBorder="1" applyAlignment="1">
      <alignment horizontal="center" vertical="top"/>
    </xf>
    <xf numFmtId="49" fontId="19" fillId="0" borderId="14" xfId="0" applyNumberFormat="1" applyFont="1" applyBorder="1" applyAlignment="1">
      <alignment horizontal="center" vertical="top"/>
    </xf>
    <xf numFmtId="166" fontId="12" fillId="6" borderId="55" xfId="0" applyNumberFormat="1" applyFont="1" applyFill="1" applyBorder="1" applyAlignment="1">
      <alignment horizontal="center" vertical="top"/>
    </xf>
    <xf numFmtId="166" fontId="19" fillId="8" borderId="38" xfId="0" applyNumberFormat="1" applyFont="1" applyFill="1" applyBorder="1" applyAlignment="1">
      <alignment horizontal="center" vertical="top" wrapText="1"/>
    </xf>
    <xf numFmtId="0" fontId="12" fillId="8" borderId="38" xfId="0" applyFont="1" applyFill="1" applyBorder="1" applyAlignment="1">
      <alignment horizontal="left" vertical="top" wrapText="1"/>
    </xf>
    <xf numFmtId="166" fontId="20" fillId="8" borderId="38" xfId="0" applyNumberFormat="1" applyFont="1" applyFill="1" applyBorder="1" applyAlignment="1">
      <alignment horizontal="center" vertical="center" textRotation="90" wrapText="1"/>
    </xf>
    <xf numFmtId="166" fontId="27" fillId="8" borderId="38" xfId="0" applyNumberFormat="1" applyFont="1" applyFill="1" applyBorder="1" applyAlignment="1">
      <alignment horizontal="center"/>
    </xf>
    <xf numFmtId="49" fontId="19" fillId="8" borderId="38" xfId="0" applyNumberFormat="1" applyFont="1" applyFill="1" applyBorder="1" applyAlignment="1">
      <alignment horizontal="center" vertical="top"/>
    </xf>
    <xf numFmtId="0" fontId="22" fillId="6" borderId="15" xfId="0" applyFont="1" applyFill="1" applyBorder="1" applyAlignment="1">
      <alignment horizontal="center" vertical="center" wrapText="1"/>
    </xf>
    <xf numFmtId="49" fontId="23" fillId="6" borderId="1" xfId="0" applyNumberFormat="1" applyFont="1" applyFill="1" applyBorder="1" applyAlignment="1">
      <alignment horizontal="center" vertical="top" textRotation="90" wrapText="1"/>
    </xf>
    <xf numFmtId="49" fontId="23" fillId="0" borderId="28" xfId="0" applyNumberFormat="1" applyFont="1" applyBorder="1" applyAlignment="1">
      <alignment horizontal="center" vertical="top" textRotation="90" wrapText="1"/>
    </xf>
    <xf numFmtId="49" fontId="23" fillId="0" borderId="1" xfId="0" applyNumberFormat="1" applyFont="1" applyBorder="1" applyAlignment="1">
      <alignment horizontal="center" vertical="top" textRotation="90" wrapText="1" shrinkToFit="1"/>
    </xf>
    <xf numFmtId="49" fontId="20" fillId="0" borderId="57" xfId="0" applyNumberFormat="1" applyFont="1" applyBorder="1" applyAlignment="1">
      <alignment horizontal="center" vertical="top" textRotation="90"/>
    </xf>
    <xf numFmtId="49" fontId="7" fillId="6" borderId="62" xfId="0" applyNumberFormat="1" applyFont="1" applyFill="1" applyBorder="1" applyAlignment="1">
      <alignment vertical="center" textRotation="90"/>
    </xf>
    <xf numFmtId="49" fontId="12" fillId="6" borderId="4" xfId="0" applyNumberFormat="1" applyFont="1" applyFill="1" applyBorder="1" applyAlignment="1">
      <alignment horizontal="center" vertical="top" wrapText="1"/>
    </xf>
    <xf numFmtId="49" fontId="19" fillId="6" borderId="28" xfId="0" applyNumberFormat="1" applyFont="1" applyFill="1" applyBorder="1" applyAlignment="1">
      <alignment vertical="top"/>
    </xf>
    <xf numFmtId="49" fontId="19" fillId="6" borderId="15" xfId="0" applyNumberFormat="1" applyFont="1" applyFill="1" applyBorder="1" applyAlignment="1">
      <alignment horizontal="center" vertical="top"/>
    </xf>
    <xf numFmtId="49" fontId="23" fillId="0" borderId="37" xfId="0" applyNumberFormat="1" applyFont="1" applyBorder="1" applyAlignment="1">
      <alignment horizontal="center" vertical="center" textRotation="90" wrapText="1"/>
    </xf>
    <xf numFmtId="49" fontId="19" fillId="8" borderId="24" xfId="0" applyNumberFormat="1" applyFont="1" applyFill="1" applyBorder="1" applyAlignment="1">
      <alignment horizontal="center" vertical="top" wrapText="1"/>
    </xf>
    <xf numFmtId="3" fontId="32" fillId="6" borderId="15" xfId="0" applyNumberFormat="1" applyFont="1" applyFill="1" applyBorder="1" applyAlignment="1">
      <alignment horizontal="center" vertical="top"/>
    </xf>
    <xf numFmtId="0" fontId="33" fillId="0" borderId="33" xfId="0" applyFont="1" applyBorder="1" applyAlignment="1">
      <alignment wrapText="1"/>
    </xf>
    <xf numFmtId="166" fontId="3" fillId="0" borderId="92" xfId="0" applyNumberFormat="1" applyFont="1" applyBorder="1" applyAlignment="1">
      <alignment horizontal="left" vertical="top" wrapText="1"/>
    </xf>
    <xf numFmtId="1" fontId="3" fillId="0" borderId="91" xfId="0" applyNumberFormat="1" applyFont="1" applyBorder="1" applyAlignment="1">
      <alignment horizontal="center" vertical="top" wrapText="1"/>
    </xf>
    <xf numFmtId="1" fontId="3" fillId="0" borderId="93" xfId="0" applyNumberFormat="1" applyFont="1" applyBorder="1" applyAlignment="1">
      <alignment horizontal="center" vertical="top" wrapText="1"/>
    </xf>
    <xf numFmtId="1" fontId="12" fillId="0" borderId="94" xfId="0" applyNumberFormat="1" applyFont="1" applyBorder="1" applyAlignment="1">
      <alignment horizontal="center" vertical="top" wrapText="1"/>
    </xf>
    <xf numFmtId="0" fontId="12" fillId="0" borderId="0" xfId="0" applyFont="1" applyAlignment="1">
      <alignment vertical="center" textRotation="90" wrapText="1"/>
    </xf>
    <xf numFmtId="49" fontId="23" fillId="0" borderId="37" xfId="0" applyNumberFormat="1" applyFont="1" applyBorder="1" applyAlignment="1">
      <alignment horizontal="center" vertical="top" textRotation="90" shrinkToFit="1"/>
    </xf>
    <xf numFmtId="49" fontId="19" fillId="0" borderId="15" xfId="0" applyNumberFormat="1" applyFont="1" applyBorder="1" applyAlignment="1">
      <alignment horizontal="center" vertical="top"/>
    </xf>
    <xf numFmtId="49" fontId="12" fillId="0" borderId="4" xfId="0" applyNumberFormat="1" applyFont="1" applyBorder="1" applyAlignment="1">
      <alignment horizontal="center" wrapText="1"/>
    </xf>
    <xf numFmtId="166" fontId="12" fillId="0" borderId="53" xfId="0" applyNumberFormat="1" applyFont="1" applyBorder="1" applyAlignment="1">
      <alignment horizontal="center" vertical="top"/>
    </xf>
    <xf numFmtId="166" fontId="12" fillId="0" borderId="12" xfId="0" applyNumberFormat="1" applyFont="1" applyBorder="1" applyAlignment="1">
      <alignment horizontal="center" vertical="top"/>
    </xf>
    <xf numFmtId="166" fontId="12" fillId="0" borderId="54" xfId="0" applyNumberFormat="1" applyFont="1" applyBorder="1" applyAlignment="1">
      <alignment horizontal="center" vertical="top"/>
    </xf>
    <xf numFmtId="0" fontId="12" fillId="0" borderId="54" xfId="0" applyFont="1" applyBorder="1" applyAlignment="1">
      <alignment vertical="center" textRotation="90" wrapText="1"/>
    </xf>
    <xf numFmtId="49" fontId="23" fillId="0" borderId="40" xfId="0" applyNumberFormat="1" applyFont="1" applyBorder="1" applyAlignment="1">
      <alignment horizontal="center" vertical="top" textRotation="90" shrinkToFit="1"/>
    </xf>
    <xf numFmtId="3" fontId="3" fillId="6" borderId="32" xfId="0" applyNumberFormat="1" applyFont="1" applyFill="1" applyBorder="1" applyAlignment="1">
      <alignment vertical="top" wrapText="1"/>
    </xf>
    <xf numFmtId="3" fontId="3" fillId="6" borderId="17" xfId="0" applyNumberFormat="1" applyFont="1" applyFill="1" applyBorder="1" applyAlignment="1">
      <alignment horizontal="center" vertical="top"/>
    </xf>
    <xf numFmtId="3" fontId="12" fillId="6" borderId="4" xfId="0" applyNumberFormat="1" applyFont="1" applyFill="1" applyBorder="1" applyAlignment="1">
      <alignment horizontal="center" vertical="top"/>
    </xf>
    <xf numFmtId="0" fontId="16" fillId="6" borderId="44" xfId="0" applyFont="1" applyFill="1" applyBorder="1" applyAlignment="1">
      <alignment horizontal="center" wrapText="1"/>
    </xf>
    <xf numFmtId="3" fontId="12" fillId="6" borderId="83" xfId="0" applyNumberFormat="1" applyFont="1" applyFill="1" applyBorder="1" applyAlignment="1">
      <alignment horizontal="center" vertical="top"/>
    </xf>
    <xf numFmtId="166" fontId="12" fillId="6" borderId="82" xfId="0" applyNumberFormat="1" applyFont="1" applyFill="1" applyBorder="1" applyAlignment="1">
      <alignment vertical="top" wrapText="1"/>
    </xf>
    <xf numFmtId="0" fontId="16" fillId="6" borderId="87" xfId="0" applyFont="1" applyFill="1" applyBorder="1" applyAlignment="1">
      <alignment horizontal="left" vertical="top" wrapText="1"/>
    </xf>
    <xf numFmtId="0" fontId="22" fillId="6" borderId="7" xfId="0" applyFont="1" applyFill="1" applyBorder="1" applyAlignment="1">
      <alignment horizontal="left" vertical="top" wrapText="1"/>
    </xf>
    <xf numFmtId="3" fontId="12" fillId="6" borderId="33" xfId="0" applyNumberFormat="1" applyFont="1" applyFill="1" applyBorder="1" applyAlignment="1">
      <alignment horizontal="center" vertical="center" textRotation="90" wrapText="1"/>
    </xf>
    <xf numFmtId="0" fontId="22" fillId="6" borderId="32" xfId="0" applyFont="1" applyFill="1" applyBorder="1" applyAlignment="1">
      <alignment horizontal="left" vertical="top" wrapText="1"/>
    </xf>
    <xf numFmtId="0" fontId="22" fillId="6" borderId="18" xfId="0" applyFont="1" applyFill="1" applyBorder="1" applyAlignment="1">
      <alignment horizontal="center" wrapText="1"/>
    </xf>
    <xf numFmtId="3" fontId="12" fillId="6" borderId="50" xfId="0" applyNumberFormat="1" applyFont="1" applyFill="1" applyBorder="1" applyAlignment="1">
      <alignment horizontal="center" vertical="center" textRotation="90" wrapText="1"/>
    </xf>
    <xf numFmtId="3" fontId="12" fillId="6" borderId="53" xfId="0" applyNumberFormat="1" applyFont="1" applyFill="1" applyBorder="1" applyAlignment="1">
      <alignment horizontal="center" vertical="center" textRotation="90" wrapText="1"/>
    </xf>
    <xf numFmtId="49" fontId="12" fillId="6" borderId="10" xfId="0" applyNumberFormat="1" applyFont="1" applyFill="1" applyBorder="1" applyAlignment="1">
      <alignment horizontal="center" vertical="top" wrapText="1"/>
    </xf>
    <xf numFmtId="49" fontId="12" fillId="6" borderId="13" xfId="0" applyNumberFormat="1" applyFont="1" applyFill="1" applyBorder="1" applyAlignment="1">
      <alignment horizontal="center" vertical="center" wrapText="1"/>
    </xf>
    <xf numFmtId="49" fontId="12" fillId="6" borderId="13" xfId="0" applyNumberFormat="1" applyFont="1" applyFill="1" applyBorder="1" applyAlignment="1">
      <alignment horizontal="center" vertical="center" textRotation="90" wrapText="1"/>
    </xf>
    <xf numFmtId="49" fontId="12" fillId="6" borderId="16" xfId="0" applyNumberFormat="1" applyFont="1" applyFill="1" applyBorder="1" applyAlignment="1">
      <alignment horizontal="center" vertical="center" textRotation="90" wrapText="1"/>
    </xf>
    <xf numFmtId="0" fontId="12" fillId="3" borderId="14" xfId="0" applyFont="1" applyFill="1" applyBorder="1" applyAlignment="1">
      <alignment horizontal="left" vertical="top" wrapText="1"/>
    </xf>
    <xf numFmtId="166" fontId="3" fillId="6" borderId="32" xfId="0" applyNumberFormat="1" applyFont="1" applyFill="1" applyBorder="1" applyAlignment="1">
      <alignment horizontal="left" vertical="top" wrapText="1"/>
    </xf>
    <xf numFmtId="49" fontId="32" fillId="6" borderId="15" xfId="0" applyNumberFormat="1" applyFont="1" applyFill="1" applyBorder="1" applyAlignment="1">
      <alignment horizontal="center" vertical="top"/>
    </xf>
    <xf numFmtId="166" fontId="24" fillId="0" borderId="19" xfId="0" applyNumberFormat="1" applyFont="1" applyBorder="1" applyAlignment="1">
      <alignment horizontal="center" vertical="top"/>
    </xf>
    <xf numFmtId="166" fontId="24" fillId="0" borderId="51" xfId="0" applyNumberFormat="1" applyFont="1" applyBorder="1" applyAlignment="1">
      <alignment horizontal="center" vertical="top"/>
    </xf>
    <xf numFmtId="166" fontId="24" fillId="0" borderId="1" xfId="0" applyNumberFormat="1" applyFont="1" applyBorder="1" applyAlignment="1">
      <alignment horizontal="center" vertical="top"/>
    </xf>
    <xf numFmtId="166" fontId="24" fillId="0" borderId="55" xfId="0" applyNumberFormat="1" applyFont="1" applyBorder="1" applyAlignment="1">
      <alignment horizontal="center" vertical="top"/>
    </xf>
    <xf numFmtId="3" fontId="30" fillId="6" borderId="1" xfId="0" applyNumberFormat="1" applyFont="1" applyFill="1" applyBorder="1" applyAlignment="1">
      <alignment horizontal="center" vertical="top"/>
    </xf>
    <xf numFmtId="3" fontId="24" fillId="6" borderId="1" xfId="0" applyNumberFormat="1" applyFont="1" applyFill="1" applyBorder="1" applyAlignment="1">
      <alignment horizontal="center" vertical="top"/>
    </xf>
    <xf numFmtId="3" fontId="24" fillId="6" borderId="55" xfId="0" applyNumberFormat="1" applyFont="1" applyFill="1" applyBorder="1" applyAlignment="1">
      <alignment horizontal="center" vertical="top"/>
    </xf>
    <xf numFmtId="0" fontId="30" fillId="6" borderId="39" xfId="0" applyFont="1" applyFill="1" applyBorder="1" applyAlignment="1">
      <alignment horizontal="left" vertical="top" wrapText="1"/>
    </xf>
    <xf numFmtId="49" fontId="32" fillId="6" borderId="27" xfId="0" applyNumberFormat="1" applyFont="1" applyFill="1" applyBorder="1" applyAlignment="1">
      <alignment horizontal="center" vertical="top"/>
    </xf>
    <xf numFmtId="49" fontId="24" fillId="6" borderId="20" xfId="0" applyNumberFormat="1" applyFont="1" applyFill="1" applyBorder="1" applyAlignment="1">
      <alignment horizontal="center" vertical="top" wrapText="1"/>
    </xf>
    <xf numFmtId="0" fontId="24" fillId="0" borderId="20" xfId="0" applyFont="1" applyBorder="1" applyAlignment="1">
      <alignment horizontal="center" vertical="top"/>
    </xf>
    <xf numFmtId="166" fontId="30" fillId="6" borderId="12" xfId="0" applyNumberFormat="1" applyFont="1" applyFill="1" applyBorder="1" applyAlignment="1">
      <alignment horizontal="left" vertical="top" wrapText="1"/>
    </xf>
    <xf numFmtId="1" fontId="30" fillId="6" borderId="54" xfId="0" applyNumberFormat="1" applyFont="1" applyFill="1" applyBorder="1" applyAlignment="1">
      <alignment horizontal="center" vertical="top" wrapText="1"/>
    </xf>
    <xf numFmtId="1" fontId="24" fillId="6" borderId="17" xfId="0" applyNumberFormat="1" applyFont="1" applyFill="1" applyBorder="1" applyAlignment="1">
      <alignment horizontal="center" vertical="top" wrapText="1"/>
    </xf>
    <xf numFmtId="166" fontId="24" fillId="6" borderId="20" xfId="0" applyNumberFormat="1" applyFont="1" applyFill="1" applyBorder="1" applyAlignment="1">
      <alignment horizontal="center" vertical="top"/>
    </xf>
    <xf numFmtId="166" fontId="24" fillId="6" borderId="61" xfId="0" applyNumberFormat="1" applyFont="1" applyFill="1" applyBorder="1" applyAlignment="1">
      <alignment horizontal="center" vertical="top"/>
    </xf>
    <xf numFmtId="166" fontId="24" fillId="6" borderId="28" xfId="0" applyNumberFormat="1" applyFont="1" applyFill="1" applyBorder="1" applyAlignment="1">
      <alignment horizontal="center" vertical="top"/>
    </xf>
    <xf numFmtId="166" fontId="24" fillId="6" borderId="62" xfId="0" applyNumberFormat="1" applyFont="1" applyFill="1" applyBorder="1" applyAlignment="1">
      <alignment horizontal="center" vertical="top"/>
    </xf>
    <xf numFmtId="166" fontId="24" fillId="6" borderId="45" xfId="0" applyNumberFormat="1" applyFont="1" applyFill="1" applyBorder="1" applyAlignment="1">
      <alignment horizontal="center" vertical="top"/>
    </xf>
    <xf numFmtId="1" fontId="30" fillId="6" borderId="28" xfId="0" applyNumberFormat="1" applyFont="1" applyFill="1" applyBorder="1" applyAlignment="1">
      <alignment horizontal="center" vertical="top" wrapText="1"/>
    </xf>
    <xf numFmtId="1" fontId="30" fillId="6" borderId="62" xfId="0" applyNumberFormat="1" applyFont="1" applyFill="1" applyBorder="1" applyAlignment="1">
      <alignment horizontal="center" vertical="top" wrapText="1"/>
    </xf>
    <xf numFmtId="1" fontId="24" fillId="6" borderId="27" xfId="0" applyNumberFormat="1" applyFont="1" applyFill="1" applyBorder="1" applyAlignment="1">
      <alignment horizontal="center" vertical="top" wrapText="1"/>
    </xf>
    <xf numFmtId="0" fontId="24" fillId="6" borderId="4" xfId="0" applyFont="1" applyFill="1" applyBorder="1" applyAlignment="1">
      <alignment horizontal="center" vertical="top" wrapText="1"/>
    </xf>
    <xf numFmtId="166" fontId="24" fillId="6" borderId="4" xfId="0" applyNumberFormat="1" applyFont="1" applyFill="1" applyBorder="1" applyAlignment="1">
      <alignment horizontal="center" vertical="top"/>
    </xf>
    <xf numFmtId="166" fontId="24" fillId="6" borderId="33" xfId="0" applyNumberFormat="1" applyFont="1" applyFill="1" applyBorder="1" applyAlignment="1">
      <alignment horizontal="center" vertical="top"/>
    </xf>
    <xf numFmtId="166" fontId="24" fillId="6" borderId="13" xfId="0" applyNumberFormat="1" applyFont="1" applyFill="1" applyBorder="1" applyAlignment="1">
      <alignment horizontal="center" vertical="top"/>
    </xf>
    <xf numFmtId="166" fontId="24" fillId="6" borderId="0" xfId="0" applyNumberFormat="1" applyFont="1" applyFill="1" applyAlignment="1">
      <alignment horizontal="center" vertical="top"/>
    </xf>
    <xf numFmtId="166" fontId="24" fillId="6" borderId="44" xfId="0" applyNumberFormat="1" applyFont="1" applyFill="1" applyBorder="1" applyAlignment="1">
      <alignment horizontal="center" vertical="top"/>
    </xf>
    <xf numFmtId="166" fontId="30" fillId="6" borderId="7" xfId="0" applyNumberFormat="1" applyFont="1" applyFill="1" applyBorder="1" applyAlignment="1">
      <alignment vertical="top" wrapText="1"/>
    </xf>
    <xf numFmtId="1" fontId="30" fillId="6" borderId="13" xfId="0" applyNumberFormat="1" applyFont="1" applyFill="1" applyBorder="1" applyAlignment="1">
      <alignment horizontal="center" vertical="top" wrapText="1"/>
    </xf>
    <xf numFmtId="0" fontId="24" fillId="6" borderId="20" xfId="0" applyFont="1" applyFill="1" applyBorder="1" applyAlignment="1">
      <alignment horizontal="center" vertical="top" wrapText="1"/>
    </xf>
    <xf numFmtId="0" fontId="30" fillId="3" borderId="14" xfId="0" applyFont="1" applyFill="1" applyBorder="1" applyAlignment="1">
      <alignment vertical="top" wrapText="1"/>
    </xf>
    <xf numFmtId="0" fontId="24" fillId="6" borderId="61" xfId="0" applyFont="1" applyFill="1" applyBorder="1" applyAlignment="1">
      <alignment horizontal="center" vertical="center" textRotation="90" wrapText="1"/>
    </xf>
    <xf numFmtId="49" fontId="31" fillId="0" borderId="27" xfId="0" applyNumberFormat="1" applyFont="1" applyBorder="1" applyAlignment="1">
      <alignment horizontal="center" vertical="center" textRotation="90" wrapText="1"/>
    </xf>
    <xf numFmtId="49" fontId="24" fillId="6" borderId="20" xfId="0" applyNumberFormat="1" applyFont="1" applyFill="1" applyBorder="1" applyAlignment="1">
      <alignment horizontal="center" vertical="top"/>
    </xf>
    <xf numFmtId="49" fontId="24" fillId="6" borderId="61" xfId="0" applyNumberFormat="1" applyFont="1" applyFill="1" applyBorder="1" applyAlignment="1">
      <alignment horizontal="center" vertical="top" wrapText="1"/>
    </xf>
    <xf numFmtId="0" fontId="24" fillId="0" borderId="19" xfId="0" applyFont="1" applyBorder="1" applyAlignment="1">
      <alignment horizontal="center" vertical="top"/>
    </xf>
    <xf numFmtId="0" fontId="30" fillId="6" borderId="94" xfId="0" applyFont="1" applyFill="1" applyBorder="1" applyAlignment="1">
      <alignment vertical="top" wrapText="1"/>
    </xf>
    <xf numFmtId="0" fontId="24" fillId="6" borderId="86" xfId="0" applyFont="1" applyFill="1" applyBorder="1" applyAlignment="1">
      <alignment vertical="top" wrapText="1"/>
    </xf>
    <xf numFmtId="0" fontId="30" fillId="6" borderId="82" xfId="0" applyFont="1" applyFill="1" applyBorder="1" applyAlignment="1">
      <alignment vertical="top" wrapText="1"/>
    </xf>
    <xf numFmtId="0" fontId="30" fillId="6" borderId="34" xfId="0" applyFont="1" applyFill="1" applyBorder="1" applyAlignment="1">
      <alignment vertical="top" wrapText="1"/>
    </xf>
    <xf numFmtId="0" fontId="30" fillId="6" borderId="40" xfId="0" applyFont="1" applyFill="1" applyBorder="1" applyAlignment="1">
      <alignment vertical="top" wrapText="1"/>
    </xf>
    <xf numFmtId="49" fontId="30" fillId="6" borderId="56" xfId="0" applyNumberFormat="1" applyFont="1" applyFill="1" applyBorder="1" applyAlignment="1">
      <alignment horizontal="center" vertical="top" wrapText="1"/>
    </xf>
    <xf numFmtId="3" fontId="30" fillId="6" borderId="16" xfId="0" applyNumberFormat="1" applyFont="1" applyFill="1" applyBorder="1" applyAlignment="1">
      <alignment horizontal="center" vertical="top"/>
    </xf>
    <xf numFmtId="3" fontId="3" fillId="6" borderId="54" xfId="0" applyNumberFormat="1" applyFont="1" applyFill="1" applyBorder="1" applyAlignment="1">
      <alignment horizontal="center" vertical="top"/>
    </xf>
    <xf numFmtId="0" fontId="24" fillId="6" borderId="29" xfId="0" applyFont="1" applyFill="1" applyBorder="1" applyAlignment="1">
      <alignment horizontal="left" vertical="center" wrapText="1"/>
    </xf>
    <xf numFmtId="3" fontId="30" fillId="6" borderId="28" xfId="0" applyNumberFormat="1" applyFont="1" applyFill="1" applyBorder="1" applyAlignment="1">
      <alignment horizontal="center" vertical="center"/>
    </xf>
    <xf numFmtId="3" fontId="10" fillId="6" borderId="28" xfId="0" applyNumberFormat="1" applyFont="1" applyFill="1" applyBorder="1" applyAlignment="1">
      <alignment horizontal="center" vertical="top"/>
    </xf>
    <xf numFmtId="49" fontId="20" fillId="0" borderId="79" xfId="0" applyNumberFormat="1" applyFont="1" applyBorder="1" applyAlignment="1">
      <alignment horizontal="center" vertical="top" wrapText="1"/>
    </xf>
    <xf numFmtId="0" fontId="12" fillId="0" borderId="4" xfId="0" applyFont="1" applyBorder="1" applyAlignment="1">
      <alignment horizontal="center" vertical="top"/>
    </xf>
    <xf numFmtId="49" fontId="20" fillId="6" borderId="50" xfId="0" applyNumberFormat="1" applyFont="1" applyFill="1" applyBorder="1" applyAlignment="1">
      <alignment horizontal="center" vertical="top" wrapText="1"/>
    </xf>
    <xf numFmtId="0" fontId="12" fillId="0" borderId="5" xfId="0" applyFont="1" applyBorder="1" applyAlignment="1">
      <alignment horizontal="center" vertical="top" wrapText="1"/>
    </xf>
    <xf numFmtId="3" fontId="12" fillId="6" borderId="5" xfId="0" applyNumberFormat="1" applyFont="1" applyFill="1" applyBorder="1" applyAlignment="1">
      <alignment horizontal="center" vertical="top" wrapText="1"/>
    </xf>
    <xf numFmtId="3" fontId="12" fillId="0" borderId="5" xfId="0" applyNumberFormat="1" applyFont="1" applyBorder="1" applyAlignment="1">
      <alignment horizontal="center" vertical="top"/>
    </xf>
    <xf numFmtId="166" fontId="34" fillId="6" borderId="33" xfId="0" applyNumberFormat="1" applyFont="1" applyFill="1" applyBorder="1" applyAlignment="1">
      <alignment horizontal="center" vertical="top"/>
    </xf>
    <xf numFmtId="166" fontId="34" fillId="6" borderId="4" xfId="0" applyNumberFormat="1" applyFont="1" applyFill="1" applyBorder="1" applyAlignment="1">
      <alignment horizontal="center" vertical="top"/>
    </xf>
    <xf numFmtId="166" fontId="34" fillId="6" borderId="29" xfId="0" applyNumberFormat="1" applyFont="1" applyFill="1" applyBorder="1" applyAlignment="1">
      <alignment horizontal="center" vertical="center" textRotation="90" wrapText="1"/>
    </xf>
    <xf numFmtId="49" fontId="37" fillId="6" borderId="62" xfId="0" applyNumberFormat="1" applyFont="1" applyFill="1" applyBorder="1" applyAlignment="1">
      <alignment vertical="center" textRotation="90"/>
    </xf>
    <xf numFmtId="3" fontId="24" fillId="6" borderId="61" xfId="0" applyNumberFormat="1" applyFont="1" applyFill="1" applyBorder="1" applyAlignment="1">
      <alignment horizontal="center" vertical="top"/>
    </xf>
    <xf numFmtId="166" fontId="34" fillId="6" borderId="61" xfId="0" applyNumberFormat="1" applyFont="1" applyFill="1" applyBorder="1" applyAlignment="1">
      <alignment horizontal="center" vertical="top"/>
    </xf>
    <xf numFmtId="166" fontId="34" fillId="6" borderId="20" xfId="0" applyNumberFormat="1" applyFont="1" applyFill="1" applyBorder="1" applyAlignment="1">
      <alignment horizontal="center" vertical="top"/>
    </xf>
    <xf numFmtId="0" fontId="24" fillId="6" borderId="83" xfId="0" applyFont="1" applyFill="1" applyBorder="1" applyAlignment="1">
      <alignment horizontal="center" vertical="top"/>
    </xf>
    <xf numFmtId="0" fontId="24" fillId="6" borderId="28" xfId="0" applyFont="1" applyFill="1" applyBorder="1" applyAlignment="1">
      <alignment horizontal="center" vertical="top"/>
    </xf>
    <xf numFmtId="49" fontId="12" fillId="6" borderId="4" xfId="0" applyNumberFormat="1" applyFont="1" applyFill="1" applyBorder="1" applyAlignment="1">
      <alignment horizontal="center" wrapText="1"/>
    </xf>
    <xf numFmtId="3" fontId="5" fillId="9" borderId="7" xfId="0" applyNumberFormat="1" applyFont="1" applyFill="1" applyBorder="1" applyAlignment="1">
      <alignment vertical="top"/>
    </xf>
    <xf numFmtId="0" fontId="3" fillId="6" borderId="40" xfId="0" applyFont="1" applyFill="1" applyBorder="1" applyAlignment="1">
      <alignment horizontal="left" vertical="top" wrapText="1"/>
    </xf>
    <xf numFmtId="0" fontId="3" fillId="6" borderId="34" xfId="0" applyFont="1" applyFill="1" applyBorder="1" applyAlignment="1">
      <alignment horizontal="left" vertical="top" wrapText="1"/>
    </xf>
    <xf numFmtId="3" fontId="12" fillId="6" borderId="84" xfId="0" applyNumberFormat="1" applyFont="1" applyFill="1" applyBorder="1" applyAlignment="1">
      <alignment horizontal="center" vertical="top"/>
    </xf>
    <xf numFmtId="165" fontId="3" fillId="0" borderId="65" xfId="0" applyNumberFormat="1" applyFont="1" applyBorder="1" applyAlignment="1">
      <alignment vertical="top" wrapText="1"/>
    </xf>
    <xf numFmtId="3" fontId="12" fillId="6" borderId="96" xfId="0" applyNumberFormat="1" applyFont="1" applyFill="1" applyBorder="1" applyAlignment="1">
      <alignment horizontal="center" vertical="top"/>
    </xf>
    <xf numFmtId="3" fontId="12" fillId="6" borderId="64" xfId="0" applyNumberFormat="1" applyFont="1" applyFill="1" applyBorder="1" applyAlignment="1">
      <alignment horizontal="center" vertical="top"/>
    </xf>
    <xf numFmtId="166" fontId="12" fillId="6" borderId="80" xfId="0" applyNumberFormat="1" applyFont="1" applyFill="1" applyBorder="1" applyAlignment="1">
      <alignment horizontal="center" vertical="top"/>
    </xf>
    <xf numFmtId="166" fontId="12" fillId="0" borderId="79" xfId="0" applyNumberFormat="1" applyFont="1" applyBorder="1" applyAlignment="1">
      <alignment horizontal="center" vertical="top"/>
    </xf>
    <xf numFmtId="166" fontId="12" fillId="6" borderId="37" xfId="0" applyNumberFormat="1" applyFont="1" applyFill="1" applyBorder="1" applyAlignment="1">
      <alignment horizontal="center" vertical="top"/>
    </xf>
    <xf numFmtId="166" fontId="12" fillId="6" borderId="86" xfId="0" applyNumberFormat="1" applyFont="1" applyFill="1" applyBorder="1" applyAlignment="1">
      <alignment horizontal="center" vertical="top"/>
    </xf>
    <xf numFmtId="0" fontId="12" fillId="6" borderId="34" xfId="0" applyFont="1" applyFill="1" applyBorder="1" applyAlignment="1">
      <alignment vertical="top"/>
    </xf>
    <xf numFmtId="166" fontId="19" fillId="2" borderId="52" xfId="0" applyNumberFormat="1" applyFont="1" applyFill="1" applyBorder="1" applyAlignment="1">
      <alignment horizontal="center" vertical="top"/>
    </xf>
    <xf numFmtId="0" fontId="12" fillId="6" borderId="88" xfId="0" applyFont="1" applyFill="1" applyBorder="1" applyAlignment="1">
      <alignment horizontal="center" vertical="top"/>
    </xf>
    <xf numFmtId="165" fontId="12" fillId="6" borderId="70" xfId="0" applyNumberFormat="1" applyFont="1" applyFill="1" applyBorder="1" applyAlignment="1">
      <alignment horizontal="center" vertical="top"/>
    </xf>
    <xf numFmtId="0" fontId="12" fillId="6" borderId="70" xfId="0" applyFont="1" applyFill="1" applyBorder="1" applyAlignment="1">
      <alignment vertical="top"/>
    </xf>
    <xf numFmtId="0" fontId="12" fillId="6" borderId="87" xfId="0" applyFont="1" applyFill="1" applyBorder="1" applyAlignment="1">
      <alignment horizontal="center" vertical="top"/>
    </xf>
    <xf numFmtId="0" fontId="12" fillId="6" borderId="76" xfId="0" applyFont="1" applyFill="1" applyBorder="1" applyAlignment="1">
      <alignment horizontal="center" vertical="top"/>
    </xf>
    <xf numFmtId="0" fontId="12" fillId="6" borderId="75" xfId="0" applyFont="1" applyFill="1" applyBorder="1" applyAlignment="1">
      <alignment horizontal="center" vertical="top"/>
    </xf>
    <xf numFmtId="165" fontId="12" fillId="6" borderId="86" xfId="0" applyNumberFormat="1" applyFont="1" applyFill="1" applyBorder="1" applyAlignment="1">
      <alignment horizontal="center" vertical="top"/>
    </xf>
    <xf numFmtId="3" fontId="3" fillId="6" borderId="17" xfId="0" applyNumberFormat="1" applyFont="1" applyFill="1" applyBorder="1" applyAlignment="1">
      <alignment horizontal="left" vertical="top" wrapText="1"/>
    </xf>
    <xf numFmtId="3" fontId="3" fillId="6" borderId="14" xfId="0" applyNumberFormat="1" applyFont="1" applyFill="1" applyBorder="1" applyAlignment="1">
      <alignment horizontal="left" vertical="top" wrapText="1"/>
    </xf>
    <xf numFmtId="49" fontId="23" fillId="6" borderId="1" xfId="0" applyNumberFormat="1" applyFont="1" applyFill="1" applyBorder="1" applyAlignment="1">
      <alignment horizontal="center" vertical="center" textRotation="90" wrapText="1"/>
    </xf>
    <xf numFmtId="0" fontId="12" fillId="6" borderId="51" xfId="0" applyFont="1" applyFill="1" applyBorder="1" applyAlignment="1">
      <alignment horizontal="center" vertical="top"/>
    </xf>
    <xf numFmtId="0" fontId="30" fillId="6" borderId="19" xfId="0" applyFont="1" applyFill="1" applyBorder="1" applyAlignment="1">
      <alignment horizontal="center" vertical="top"/>
    </xf>
    <xf numFmtId="166" fontId="30" fillId="6" borderId="19" xfId="0" applyNumberFormat="1" applyFont="1" applyFill="1" applyBorder="1" applyAlignment="1">
      <alignment horizontal="center" vertical="top"/>
    </xf>
    <xf numFmtId="166" fontId="30" fillId="6" borderId="1" xfId="0" applyNumberFormat="1" applyFont="1" applyFill="1" applyBorder="1" applyAlignment="1">
      <alignment horizontal="center" vertical="top"/>
    </xf>
    <xf numFmtId="166" fontId="30" fillId="6" borderId="55" xfId="0" applyNumberFormat="1" applyFont="1" applyFill="1" applyBorder="1" applyAlignment="1">
      <alignment horizontal="center" vertical="top"/>
    </xf>
    <xf numFmtId="166" fontId="24" fillId="6" borderId="19" xfId="0" applyNumberFormat="1" applyFont="1" applyFill="1" applyBorder="1" applyAlignment="1">
      <alignment horizontal="center" vertical="top"/>
    </xf>
    <xf numFmtId="49" fontId="23" fillId="6" borderId="56" xfId="0" applyNumberFormat="1" applyFont="1" applyFill="1" applyBorder="1" applyAlignment="1">
      <alignment horizontal="center" vertical="center" textRotation="90" wrapText="1"/>
    </xf>
    <xf numFmtId="0" fontId="3" fillId="6" borderId="54" xfId="0" applyFont="1" applyFill="1" applyBorder="1" applyAlignment="1">
      <alignment horizontal="left" vertical="top" wrapText="1"/>
    </xf>
    <xf numFmtId="49" fontId="38" fillId="6" borderId="56" xfId="0" applyNumberFormat="1" applyFont="1" applyFill="1" applyBorder="1" applyAlignment="1">
      <alignment horizontal="center" vertical="center" textRotation="90" wrapText="1"/>
    </xf>
    <xf numFmtId="166" fontId="30" fillId="6" borderId="56" xfId="0" applyNumberFormat="1" applyFont="1" applyFill="1" applyBorder="1" applyAlignment="1">
      <alignment horizontal="center" vertical="top"/>
    </xf>
    <xf numFmtId="0" fontId="3" fillId="6" borderId="30" xfId="0" applyFont="1" applyFill="1" applyBorder="1" applyAlignment="1">
      <alignment horizontal="left" vertical="top" wrapText="1"/>
    </xf>
    <xf numFmtId="166" fontId="30" fillId="6" borderId="90" xfId="0" applyNumberFormat="1" applyFont="1" applyFill="1" applyBorder="1" applyAlignment="1">
      <alignment vertical="top" wrapText="1"/>
    </xf>
    <xf numFmtId="0" fontId="3" fillId="6" borderId="18" xfId="0" applyFont="1" applyFill="1" applyBorder="1" applyAlignment="1">
      <alignment horizontal="left" vertical="top" wrapText="1"/>
    </xf>
    <xf numFmtId="165" fontId="3" fillId="6" borderId="18" xfId="0" applyNumberFormat="1" applyFont="1" applyFill="1" applyBorder="1" applyAlignment="1">
      <alignment horizontal="center" vertical="top" wrapText="1"/>
    </xf>
    <xf numFmtId="0" fontId="20" fillId="6" borderId="7" xfId="0" applyFont="1" applyFill="1" applyBorder="1" applyAlignment="1">
      <alignment horizontal="center" vertical="center" textRotation="90" wrapText="1"/>
    </xf>
    <xf numFmtId="0" fontId="20" fillId="6" borderId="29" xfId="0" applyFont="1" applyFill="1" applyBorder="1" applyAlignment="1">
      <alignment horizontal="center" vertical="center" textRotation="90" wrapText="1"/>
    </xf>
    <xf numFmtId="49" fontId="5" fillId="6" borderId="27" xfId="0" applyNumberFormat="1" applyFont="1" applyFill="1" applyBorder="1" applyAlignment="1">
      <alignment horizontal="center" vertical="top"/>
    </xf>
    <xf numFmtId="0" fontId="3" fillId="11" borderId="16" xfId="0" applyFont="1" applyFill="1" applyBorder="1" applyAlignment="1">
      <alignment horizontal="center" vertical="center" wrapText="1"/>
    </xf>
    <xf numFmtId="0" fontId="3" fillId="11" borderId="17" xfId="0" applyFont="1" applyFill="1" applyBorder="1" applyAlignment="1">
      <alignment horizontal="center" vertical="center" wrapText="1"/>
    </xf>
    <xf numFmtId="0" fontId="3" fillId="11" borderId="76" xfId="0" applyFont="1" applyFill="1" applyBorder="1" applyAlignment="1">
      <alignment horizontal="center" vertical="center" wrapText="1"/>
    </xf>
    <xf numFmtId="0" fontId="3" fillId="11" borderId="82" xfId="0" applyFont="1" applyFill="1" applyBorder="1" applyAlignment="1">
      <alignment horizontal="center" vertical="center" wrapText="1"/>
    </xf>
    <xf numFmtId="49" fontId="23" fillId="6" borderId="16" xfId="0" applyNumberFormat="1" applyFont="1" applyFill="1" applyBorder="1" applyAlignment="1">
      <alignment horizontal="center" vertical="top" textRotation="90" wrapText="1"/>
    </xf>
    <xf numFmtId="0" fontId="0" fillId="0" borderId="4" xfId="0" applyBorder="1" applyAlignment="1">
      <alignment horizontal="center" vertical="top" wrapText="1"/>
    </xf>
    <xf numFmtId="0" fontId="19" fillId="6" borderId="7" xfId="0" applyFont="1" applyFill="1" applyBorder="1" applyAlignment="1">
      <alignment horizontal="center" vertical="center" wrapText="1"/>
    </xf>
    <xf numFmtId="166" fontId="12" fillId="6" borderId="18" xfId="0" applyNumberFormat="1" applyFont="1" applyFill="1" applyBorder="1" applyAlignment="1">
      <alignment horizontal="center" vertical="center"/>
    </xf>
    <xf numFmtId="166" fontId="12" fillId="6" borderId="73" xfId="0" applyNumberFormat="1" applyFont="1" applyFill="1" applyBorder="1" applyAlignment="1">
      <alignment horizontal="center" vertical="center"/>
    </xf>
    <xf numFmtId="49" fontId="23" fillId="0" borderId="40" xfId="0" applyNumberFormat="1" applyFont="1" applyBorder="1" applyAlignment="1">
      <alignment horizontal="center" vertical="top" textRotation="90" wrapText="1" shrinkToFit="1"/>
    </xf>
    <xf numFmtId="0" fontId="3" fillId="6" borderId="34" xfId="0" applyFont="1" applyFill="1" applyBorder="1" applyAlignment="1">
      <alignment vertical="top" wrapText="1"/>
    </xf>
    <xf numFmtId="0" fontId="22" fillId="6" borderId="29" xfId="0" applyFont="1" applyFill="1" applyBorder="1" applyAlignment="1">
      <alignment horizontal="center" vertical="center" textRotation="90" wrapText="1"/>
    </xf>
    <xf numFmtId="49" fontId="23" fillId="6" borderId="28" xfId="0" applyNumberFormat="1" applyFont="1" applyFill="1" applyBorder="1" applyAlignment="1">
      <alignment horizontal="center" vertical="top" textRotation="90" wrapText="1"/>
    </xf>
    <xf numFmtId="166" fontId="12" fillId="6" borderId="62" xfId="0" applyNumberFormat="1" applyFont="1" applyFill="1" applyBorder="1" applyAlignment="1">
      <alignment horizontal="center" vertical="center"/>
    </xf>
    <xf numFmtId="166" fontId="3" fillId="6" borderId="61" xfId="0" applyNumberFormat="1" applyFont="1" applyFill="1" applyBorder="1" applyAlignment="1">
      <alignment vertical="top" wrapText="1"/>
    </xf>
    <xf numFmtId="1" fontId="3" fillId="6" borderId="28" xfId="0" applyNumberFormat="1" applyFont="1" applyFill="1" applyBorder="1" applyAlignment="1">
      <alignment horizontal="center" vertical="center"/>
    </xf>
    <xf numFmtId="1" fontId="3" fillId="6" borderId="34" xfId="0" applyNumberFormat="1" applyFont="1" applyFill="1" applyBorder="1" applyAlignment="1">
      <alignment horizontal="center" vertical="center"/>
    </xf>
    <xf numFmtId="49" fontId="19" fillId="6" borderId="13" xfId="0" applyNumberFormat="1" applyFont="1" applyFill="1" applyBorder="1" applyAlignment="1">
      <alignment horizontal="center" vertical="top" wrapText="1"/>
    </xf>
    <xf numFmtId="0" fontId="24" fillId="0" borderId="7" xfId="0" applyFont="1" applyBorder="1" applyAlignment="1">
      <alignment horizontal="center" vertical="center" textRotation="90" wrapText="1"/>
    </xf>
    <xf numFmtId="49" fontId="31" fillId="0" borderId="13" xfId="0" applyNumberFormat="1" applyFont="1" applyBorder="1" applyAlignment="1">
      <alignment horizontal="center" vertical="center" textRotation="90" wrapText="1"/>
    </xf>
    <xf numFmtId="166" fontId="30" fillId="6" borderId="37" xfId="0" applyNumberFormat="1" applyFont="1" applyFill="1" applyBorder="1" applyAlignment="1">
      <alignment horizontal="left" vertical="top" wrapText="1"/>
    </xf>
    <xf numFmtId="3" fontId="24" fillId="6" borderId="19" xfId="0" applyNumberFormat="1" applyFont="1" applyFill="1" applyBorder="1" applyAlignment="1">
      <alignment horizontal="center" vertical="top" wrapText="1"/>
    </xf>
    <xf numFmtId="166" fontId="30" fillId="6" borderId="51" xfId="0" applyNumberFormat="1" applyFont="1" applyFill="1" applyBorder="1" applyAlignment="1">
      <alignment horizontal="center" vertical="top"/>
    </xf>
    <xf numFmtId="166" fontId="24" fillId="6" borderId="51" xfId="0" applyNumberFormat="1" applyFont="1" applyFill="1" applyBorder="1" applyAlignment="1">
      <alignment horizontal="center" vertical="top"/>
    </xf>
    <xf numFmtId="166" fontId="24" fillId="6" borderId="1" xfId="0" applyNumberFormat="1" applyFont="1" applyFill="1" applyBorder="1" applyAlignment="1">
      <alignment horizontal="center" vertical="top"/>
    </xf>
    <xf numFmtId="166" fontId="24" fillId="6" borderId="56" xfId="0" applyNumberFormat="1" applyFont="1" applyFill="1" applyBorder="1" applyAlignment="1">
      <alignment horizontal="center" vertical="top"/>
    </xf>
    <xf numFmtId="166" fontId="24" fillId="6" borderId="55" xfId="0" applyNumberFormat="1" applyFont="1" applyFill="1" applyBorder="1" applyAlignment="1">
      <alignment horizontal="center" vertical="top"/>
    </xf>
    <xf numFmtId="0" fontId="35" fillId="6" borderId="12" xfId="0" applyFont="1" applyFill="1" applyBorder="1" applyAlignment="1">
      <alignment vertical="top" wrapText="1"/>
    </xf>
    <xf numFmtId="1" fontId="30" fillId="6" borderId="1" xfId="0" applyNumberFormat="1" applyFont="1" applyFill="1" applyBorder="1" applyAlignment="1">
      <alignment horizontal="center" vertical="top" wrapText="1"/>
    </xf>
    <xf numFmtId="1" fontId="30" fillId="6" borderId="56" xfId="0" applyNumberFormat="1" applyFont="1" applyFill="1" applyBorder="1" applyAlignment="1">
      <alignment horizontal="center" vertical="top" wrapText="1"/>
    </xf>
    <xf numFmtId="1" fontId="24" fillId="6" borderId="14" xfId="0" applyNumberFormat="1" applyFont="1" applyFill="1" applyBorder="1" applyAlignment="1">
      <alignment horizontal="center" vertical="top" wrapText="1"/>
    </xf>
    <xf numFmtId="3" fontId="12" fillId="6" borderId="74" xfId="0" applyNumberFormat="1" applyFont="1" applyFill="1" applyBorder="1" applyAlignment="1">
      <alignment horizontal="center" vertical="top"/>
    </xf>
    <xf numFmtId="49" fontId="30" fillId="6" borderId="28" xfId="0" applyNumberFormat="1" applyFont="1" applyFill="1" applyBorder="1" applyAlignment="1">
      <alignment horizontal="center" vertical="top"/>
    </xf>
    <xf numFmtId="49" fontId="14" fillId="6" borderId="28" xfId="0" applyNumberFormat="1" applyFont="1" applyFill="1" applyBorder="1" applyAlignment="1">
      <alignment horizontal="center" vertical="top"/>
    </xf>
    <xf numFmtId="49" fontId="14" fillId="6" borderId="45" xfId="0" applyNumberFormat="1" applyFont="1" applyFill="1" applyBorder="1" applyAlignment="1">
      <alignment horizontal="center" vertical="top"/>
    </xf>
    <xf numFmtId="3" fontId="5" fillId="2" borderId="81" xfId="0" applyNumberFormat="1" applyFont="1" applyFill="1" applyBorder="1" applyAlignment="1">
      <alignment vertical="top"/>
    </xf>
    <xf numFmtId="3" fontId="5" fillId="8" borderId="0" xfId="0" applyNumberFormat="1" applyFont="1" applyFill="1" applyAlignment="1">
      <alignment vertical="top"/>
    </xf>
    <xf numFmtId="166" fontId="5" fillId="6" borderId="79" xfId="0" applyNumberFormat="1" applyFont="1" applyFill="1" applyBorder="1" applyAlignment="1">
      <alignment horizontal="left" vertical="top" wrapText="1"/>
    </xf>
    <xf numFmtId="166" fontId="12" fillId="3" borderId="39" xfId="0" applyNumberFormat="1" applyFont="1" applyFill="1" applyBorder="1" applyAlignment="1">
      <alignment horizontal="left" vertical="top" wrapText="1"/>
    </xf>
    <xf numFmtId="166" fontId="20" fillId="0" borderId="12" xfId="0" applyNumberFormat="1" applyFont="1" applyBorder="1" applyAlignment="1">
      <alignment horizontal="center" vertical="center" textRotation="90" wrapText="1"/>
    </xf>
    <xf numFmtId="49" fontId="7" fillId="0" borderId="39" xfId="0" applyNumberFormat="1" applyFont="1" applyBorder="1" applyAlignment="1">
      <alignment horizontal="center" vertical="top" textRotation="90"/>
    </xf>
    <xf numFmtId="166" fontId="3" fillId="0" borderId="16" xfId="0" applyNumberFormat="1" applyFont="1" applyBorder="1" applyAlignment="1">
      <alignment horizontal="center" vertical="top"/>
    </xf>
    <xf numFmtId="166" fontId="3" fillId="0" borderId="32" xfId="0" applyNumberFormat="1" applyFont="1" applyBorder="1" applyAlignment="1">
      <alignment horizontal="center" vertical="top"/>
    </xf>
    <xf numFmtId="3" fontId="30" fillId="0" borderId="40" xfId="0" applyNumberFormat="1" applyFont="1" applyBorder="1" applyAlignment="1">
      <alignment horizontal="center" vertical="top"/>
    </xf>
    <xf numFmtId="3" fontId="3" fillId="0" borderId="16" xfId="0" applyNumberFormat="1" applyFont="1" applyBorder="1" applyAlignment="1">
      <alignment horizontal="center" vertical="top"/>
    </xf>
    <xf numFmtId="0" fontId="3" fillId="0" borderId="40" xfId="0" applyFont="1" applyBorder="1" applyAlignment="1">
      <alignment horizontal="center" vertical="top"/>
    </xf>
    <xf numFmtId="0" fontId="10" fillId="0" borderId="17" xfId="0" applyFont="1" applyBorder="1" applyAlignment="1">
      <alignment horizontal="center" vertical="top"/>
    </xf>
    <xf numFmtId="0" fontId="3" fillId="6" borderId="97" xfId="0" applyFont="1" applyFill="1" applyBorder="1" applyAlignment="1">
      <alignment horizontal="center" vertical="top"/>
    </xf>
    <xf numFmtId="166" fontId="3" fillId="6" borderId="97" xfId="0" applyNumberFormat="1" applyFont="1" applyFill="1" applyBorder="1" applyAlignment="1">
      <alignment horizontal="center" vertical="top"/>
    </xf>
    <xf numFmtId="166" fontId="3" fillId="0" borderId="98" xfId="0" applyNumberFormat="1" applyFont="1" applyBorder="1" applyAlignment="1">
      <alignment horizontal="center" vertical="top"/>
    </xf>
    <xf numFmtId="166" fontId="3" fillId="0" borderId="100" xfId="0" applyNumberFormat="1" applyFont="1" applyBorder="1" applyAlignment="1">
      <alignment horizontal="center" vertical="top"/>
    </xf>
    <xf numFmtId="3" fontId="30" fillId="0" borderId="101" xfId="0" applyNumberFormat="1" applyFont="1" applyBorder="1" applyAlignment="1">
      <alignment horizontal="center" vertical="top"/>
    </xf>
    <xf numFmtId="3" fontId="3" fillId="0" borderId="98" xfId="0" applyNumberFormat="1" applyFont="1" applyBorder="1" applyAlignment="1">
      <alignment horizontal="center" vertical="top"/>
    </xf>
    <xf numFmtId="0" fontId="3" fillId="0" borderId="101" xfId="0" applyFont="1" applyBorder="1" applyAlignment="1">
      <alignment horizontal="center" vertical="top"/>
    </xf>
    <xf numFmtId="0" fontId="10" fillId="0" borderId="102" xfId="0" applyFont="1" applyBorder="1" applyAlignment="1">
      <alignment horizontal="center" vertical="top"/>
    </xf>
    <xf numFmtId="49" fontId="5" fillId="6" borderId="16" xfId="0" applyNumberFormat="1" applyFont="1" applyFill="1" applyBorder="1" applyAlignment="1">
      <alignment horizontal="center" vertical="top"/>
    </xf>
    <xf numFmtId="3" fontId="7" fillId="6" borderId="32" xfId="0" applyNumberFormat="1" applyFont="1" applyFill="1" applyBorder="1" applyAlignment="1">
      <alignment vertical="top" wrapText="1"/>
    </xf>
    <xf numFmtId="3" fontId="7" fillId="6" borderId="40" xfId="0" applyNumberFormat="1" applyFont="1" applyFill="1" applyBorder="1" applyAlignment="1">
      <alignment vertical="top" wrapText="1"/>
    </xf>
    <xf numFmtId="3" fontId="5" fillId="6" borderId="40" xfId="2" applyNumberFormat="1" applyFont="1" applyFill="1" applyBorder="1" applyAlignment="1">
      <alignment horizontal="center" vertical="top"/>
    </xf>
    <xf numFmtId="49" fontId="5" fillId="6" borderId="28" xfId="0" applyNumberFormat="1" applyFont="1" applyFill="1" applyBorder="1" applyAlignment="1">
      <alignment horizontal="center" vertical="top"/>
    </xf>
    <xf numFmtId="3" fontId="7" fillId="6" borderId="29" xfId="0" applyNumberFormat="1" applyFont="1" applyFill="1" applyBorder="1" applyAlignment="1">
      <alignment vertical="top" wrapText="1"/>
    </xf>
    <xf numFmtId="3" fontId="7" fillId="6" borderId="34" xfId="0" applyNumberFormat="1" applyFont="1" applyFill="1" applyBorder="1" applyAlignment="1">
      <alignment vertical="top" wrapText="1"/>
    </xf>
    <xf numFmtId="3" fontId="5" fillId="6" borderId="34" xfId="2" applyNumberFormat="1" applyFont="1" applyFill="1" applyBorder="1" applyAlignment="1">
      <alignment horizontal="center" vertical="top"/>
    </xf>
    <xf numFmtId="0" fontId="3" fillId="6" borderId="54" xfId="0" applyFont="1" applyFill="1" applyBorder="1" applyAlignment="1">
      <alignment horizontal="left" vertical="top" textRotation="90" wrapText="1"/>
    </xf>
    <xf numFmtId="166" fontId="3" fillId="6" borderId="12" xfId="0" applyNumberFormat="1" applyFont="1" applyFill="1" applyBorder="1" applyAlignment="1">
      <alignment horizontal="left" vertical="top" wrapText="1"/>
    </xf>
    <xf numFmtId="166" fontId="3" fillId="6" borderId="12" xfId="0" applyNumberFormat="1" applyFont="1" applyFill="1" applyBorder="1" applyAlignment="1">
      <alignment horizontal="center" vertical="top"/>
    </xf>
    <xf numFmtId="0" fontId="22" fillId="6" borderId="32" xfId="0" applyFont="1" applyFill="1" applyBorder="1" applyAlignment="1">
      <alignment horizontal="center" vertical="center" textRotation="90" wrapText="1"/>
    </xf>
    <xf numFmtId="166" fontId="12" fillId="6" borderId="4" xfId="0" applyNumberFormat="1" applyFont="1" applyFill="1" applyBorder="1" applyAlignment="1">
      <alignment horizontal="center" vertical="center"/>
    </xf>
    <xf numFmtId="166" fontId="12" fillId="6" borderId="44" xfId="0" applyNumberFormat="1" applyFont="1" applyFill="1" applyBorder="1" applyAlignment="1">
      <alignment horizontal="center" vertical="center"/>
    </xf>
    <xf numFmtId="49" fontId="19" fillId="6" borderId="34" xfId="0" applyNumberFormat="1" applyFont="1" applyFill="1" applyBorder="1" applyAlignment="1">
      <alignment horizontal="center" vertical="top"/>
    </xf>
    <xf numFmtId="166" fontId="12" fillId="6" borderId="20" xfId="0" applyNumberFormat="1" applyFont="1" applyFill="1" applyBorder="1" applyAlignment="1">
      <alignment horizontal="center" vertical="center"/>
    </xf>
    <xf numFmtId="1" fontId="12" fillId="6" borderId="27" xfId="0" applyNumberFormat="1" applyFont="1" applyFill="1" applyBorder="1" applyAlignment="1">
      <alignment horizontal="center" vertical="center"/>
    </xf>
    <xf numFmtId="49" fontId="19" fillId="6" borderId="40" xfId="0" applyNumberFormat="1" applyFont="1" applyFill="1" applyBorder="1" applyAlignment="1">
      <alignment horizontal="center" vertical="top"/>
    </xf>
    <xf numFmtId="166" fontId="12" fillId="6" borderId="16" xfId="0" applyNumberFormat="1" applyFont="1" applyFill="1" applyBorder="1" applyAlignment="1">
      <alignment horizontal="center" vertical="center"/>
    </xf>
    <xf numFmtId="166" fontId="12" fillId="6" borderId="54" xfId="0" applyNumberFormat="1" applyFont="1" applyFill="1" applyBorder="1" applyAlignment="1">
      <alignment horizontal="center" vertical="center"/>
    </xf>
    <xf numFmtId="1" fontId="3" fillId="6" borderId="16" xfId="0" applyNumberFormat="1" applyFont="1" applyFill="1" applyBorder="1" applyAlignment="1">
      <alignment horizontal="center" vertical="center"/>
    </xf>
    <xf numFmtId="1" fontId="12" fillId="6" borderId="17" xfId="0" applyNumberFormat="1" applyFont="1" applyFill="1" applyBorder="1" applyAlignment="1">
      <alignment horizontal="center" vertical="center"/>
    </xf>
    <xf numFmtId="49" fontId="12" fillId="0" borderId="50" xfId="0" applyNumberFormat="1" applyFont="1" applyBorder="1" applyAlignment="1">
      <alignment horizontal="center" vertical="top" wrapText="1"/>
    </xf>
    <xf numFmtId="49" fontId="12" fillId="0" borderId="51" xfId="0" applyNumberFormat="1" applyFont="1" applyBorder="1" applyAlignment="1">
      <alignment horizontal="center" vertical="top" wrapText="1"/>
    </xf>
    <xf numFmtId="49" fontId="3" fillId="6" borderId="53" xfId="0" applyNumberFormat="1" applyFont="1" applyFill="1" applyBorder="1" applyAlignment="1">
      <alignment horizontal="center" vertical="top" wrapText="1"/>
    </xf>
    <xf numFmtId="49" fontId="3" fillId="6" borderId="61" xfId="0" applyNumberFormat="1" applyFont="1" applyFill="1" applyBorder="1" applyAlignment="1">
      <alignment horizontal="center" vertical="top" wrapText="1"/>
    </xf>
    <xf numFmtId="0" fontId="12" fillId="0" borderId="5" xfId="0" applyFont="1" applyBorder="1" applyAlignment="1">
      <alignment horizontal="center"/>
    </xf>
    <xf numFmtId="0" fontId="12" fillId="0" borderId="19" xfId="0" applyFont="1" applyBorder="1" applyAlignment="1">
      <alignment horizontal="center" vertical="top"/>
    </xf>
    <xf numFmtId="0" fontId="12" fillId="6" borderId="20" xfId="0" applyFont="1" applyFill="1" applyBorder="1" applyAlignment="1">
      <alignment horizontal="center" vertical="top"/>
    </xf>
    <xf numFmtId="166" fontId="3" fillId="0" borderId="73" xfId="0" applyNumberFormat="1" applyFont="1" applyBorder="1" applyAlignment="1">
      <alignment horizontal="center" vertical="top"/>
    </xf>
    <xf numFmtId="166" fontId="3" fillId="0" borderId="103" xfId="0" applyNumberFormat="1" applyFont="1" applyBorder="1" applyAlignment="1">
      <alignment horizontal="center" vertical="top"/>
    </xf>
    <xf numFmtId="166" fontId="3" fillId="0" borderId="18" xfId="0" applyNumberFormat="1" applyFont="1" applyBorder="1" applyAlignment="1">
      <alignment horizontal="center" vertical="top"/>
    </xf>
    <xf numFmtId="166" fontId="3" fillId="0" borderId="97" xfId="0" applyNumberFormat="1" applyFont="1" applyBorder="1" applyAlignment="1">
      <alignment horizontal="center" vertical="top"/>
    </xf>
    <xf numFmtId="166" fontId="3" fillId="0" borderId="104" xfId="0" applyNumberFormat="1" applyFont="1" applyBorder="1" applyAlignment="1">
      <alignment horizontal="left" vertical="top" wrapText="1"/>
    </xf>
    <xf numFmtId="166" fontId="12" fillId="0" borderId="78" xfId="0" applyNumberFormat="1" applyFont="1" applyBorder="1" applyAlignment="1">
      <alignment horizontal="left" vertical="top" wrapText="1"/>
    </xf>
    <xf numFmtId="0" fontId="3" fillId="11" borderId="90" xfId="0" applyFont="1" applyFill="1" applyBorder="1" applyAlignment="1">
      <alignment vertical="center" wrapText="1"/>
    </xf>
    <xf numFmtId="0" fontId="3" fillId="11" borderId="105" xfId="0" applyFont="1" applyFill="1" applyBorder="1" applyAlignment="1">
      <alignment vertical="center" wrapText="1"/>
    </xf>
    <xf numFmtId="0" fontId="30" fillId="6" borderId="78" xfId="0" applyFont="1" applyFill="1" applyBorder="1" applyAlignment="1">
      <alignment horizontal="left" vertical="top" wrapText="1"/>
    </xf>
    <xf numFmtId="49" fontId="19" fillId="9" borderId="6" xfId="0" applyNumberFormat="1" applyFont="1" applyFill="1" applyBorder="1" applyAlignment="1">
      <alignment horizontal="center" vertical="top"/>
    </xf>
    <xf numFmtId="49" fontId="19" fillId="2" borderId="24" xfId="0" applyNumberFormat="1" applyFont="1" applyFill="1" applyBorder="1" applyAlignment="1">
      <alignment horizontal="center" vertical="top"/>
    </xf>
    <xf numFmtId="49" fontId="19" fillId="6" borderId="16" xfId="0" applyNumberFormat="1" applyFont="1" applyFill="1" applyBorder="1" applyAlignment="1">
      <alignment horizontal="center" vertical="top" wrapText="1"/>
    </xf>
    <xf numFmtId="49" fontId="19" fillId="6" borderId="28" xfId="0" applyNumberFormat="1" applyFont="1" applyFill="1" applyBorder="1" applyAlignment="1">
      <alignment horizontal="center" vertical="top" wrapText="1"/>
    </xf>
    <xf numFmtId="49" fontId="19" fillId="9" borderId="33" xfId="0" applyNumberFormat="1" applyFont="1" applyFill="1" applyBorder="1" applyAlignment="1">
      <alignment horizontal="center" vertical="top"/>
    </xf>
    <xf numFmtId="49" fontId="19" fillId="2" borderId="37" xfId="0" applyNumberFormat="1" applyFont="1" applyFill="1" applyBorder="1" applyAlignment="1">
      <alignment horizontal="center" vertical="top"/>
    </xf>
    <xf numFmtId="49" fontId="19" fillId="8" borderId="13" xfId="0" applyNumberFormat="1" applyFont="1" applyFill="1" applyBorder="1" applyAlignment="1">
      <alignment horizontal="center" vertical="top" wrapText="1"/>
    </xf>
    <xf numFmtId="164" fontId="3" fillId="6" borderId="20" xfId="2" applyFont="1" applyFill="1" applyBorder="1" applyAlignment="1">
      <alignment horizontal="center" vertical="top"/>
    </xf>
    <xf numFmtId="3" fontId="3" fillId="6" borderId="39" xfId="0" applyNumberFormat="1" applyFont="1" applyFill="1" applyBorder="1" applyAlignment="1">
      <alignment horizontal="center" vertical="top"/>
    </xf>
    <xf numFmtId="1" fontId="3" fillId="6" borderId="40" xfId="0" applyNumberFormat="1" applyFont="1" applyFill="1" applyBorder="1" applyAlignment="1">
      <alignment horizontal="center" vertical="center"/>
    </xf>
    <xf numFmtId="3" fontId="3" fillId="0" borderId="1" xfId="0" applyNumberFormat="1" applyFont="1" applyBorder="1" applyAlignment="1">
      <alignment horizontal="center" vertical="top" wrapText="1"/>
    </xf>
    <xf numFmtId="166" fontId="30" fillId="6" borderId="4" xfId="0" applyNumberFormat="1" applyFont="1" applyFill="1" applyBorder="1" applyAlignment="1">
      <alignment horizontal="center" vertical="top"/>
    </xf>
    <xf numFmtId="0" fontId="12" fillId="6" borderId="0" xfId="0" applyFont="1" applyFill="1" applyAlignment="1">
      <alignment horizontal="center" vertical="top" wrapText="1"/>
    </xf>
    <xf numFmtId="166" fontId="12" fillId="6" borderId="28" xfId="0" applyNumberFormat="1" applyFont="1" applyFill="1" applyBorder="1" applyAlignment="1">
      <alignment horizontal="center" vertical="center"/>
    </xf>
    <xf numFmtId="0" fontId="18" fillId="8" borderId="62" xfId="0" applyFont="1" applyFill="1" applyBorder="1" applyAlignment="1">
      <alignment horizontal="center" vertical="top"/>
    </xf>
    <xf numFmtId="49" fontId="19" fillId="6" borderId="37" xfId="0" applyNumberFormat="1" applyFont="1" applyFill="1" applyBorder="1" applyAlignment="1">
      <alignment horizontal="center" vertical="top" wrapText="1"/>
    </xf>
    <xf numFmtId="49" fontId="19" fillId="6" borderId="34" xfId="0" applyNumberFormat="1" applyFont="1" applyFill="1" applyBorder="1" applyAlignment="1">
      <alignment horizontal="center" vertical="top" wrapText="1"/>
    </xf>
    <xf numFmtId="49" fontId="12" fillId="6" borderId="45" xfId="0" applyNumberFormat="1" applyFont="1" applyFill="1" applyBorder="1" applyAlignment="1">
      <alignment horizontal="center" vertical="top" wrapText="1"/>
    </xf>
    <xf numFmtId="0" fontId="12" fillId="6" borderId="61" xfId="0" applyFont="1" applyFill="1" applyBorder="1" applyAlignment="1">
      <alignment vertical="top" wrapText="1"/>
    </xf>
    <xf numFmtId="49" fontId="12" fillId="6" borderId="44" xfId="0" applyNumberFormat="1" applyFont="1" applyFill="1" applyBorder="1" applyAlignment="1">
      <alignment vertical="top" wrapText="1"/>
    </xf>
    <xf numFmtId="166" fontId="12" fillId="8" borderId="61" xfId="0" applyNumberFormat="1" applyFont="1" applyFill="1" applyBorder="1" applyAlignment="1">
      <alignment horizontal="center" vertical="top"/>
    </xf>
    <xf numFmtId="49" fontId="19" fillId="9" borderId="60" xfId="0" applyNumberFormat="1" applyFont="1" applyFill="1" applyBorder="1" applyAlignment="1">
      <alignment horizontal="center" vertical="top"/>
    </xf>
    <xf numFmtId="49" fontId="19" fillId="10" borderId="52" xfId="0" applyNumberFormat="1" applyFont="1" applyFill="1" applyBorder="1" applyAlignment="1">
      <alignment horizontal="center" vertical="top"/>
    </xf>
    <xf numFmtId="49" fontId="19" fillId="8" borderId="52" xfId="0" applyNumberFormat="1" applyFont="1" applyFill="1" applyBorder="1" applyAlignment="1">
      <alignment horizontal="center" vertical="top" wrapText="1"/>
    </xf>
    <xf numFmtId="166" fontId="19" fillId="9" borderId="36" xfId="0" applyNumberFormat="1" applyFont="1" applyFill="1" applyBorder="1" applyAlignment="1">
      <alignment horizontal="center" vertical="top"/>
    </xf>
    <xf numFmtId="166" fontId="19" fillId="4" borderId="60" xfId="0" applyNumberFormat="1" applyFont="1" applyFill="1" applyBorder="1" applyAlignment="1">
      <alignment horizontal="center" vertical="top"/>
    </xf>
    <xf numFmtId="166" fontId="12" fillId="8" borderId="27" xfId="0" applyNumberFormat="1" applyFont="1" applyFill="1" applyBorder="1" applyAlignment="1">
      <alignment horizontal="center" vertical="top"/>
    </xf>
    <xf numFmtId="166" fontId="19" fillId="9" borderId="106" xfId="0" applyNumberFormat="1" applyFont="1" applyFill="1" applyBorder="1" applyAlignment="1">
      <alignment horizontal="center" vertical="top"/>
    </xf>
    <xf numFmtId="166" fontId="19" fillId="4" borderId="23" xfId="0" applyNumberFormat="1" applyFont="1" applyFill="1" applyBorder="1" applyAlignment="1">
      <alignment horizontal="center" vertical="top"/>
    </xf>
    <xf numFmtId="166" fontId="12" fillId="8" borderId="34" xfId="0" applyNumberFormat="1" applyFont="1" applyFill="1" applyBorder="1" applyAlignment="1">
      <alignment horizontal="center" vertical="top"/>
    </xf>
    <xf numFmtId="166" fontId="19" fillId="9" borderId="47" xfId="0" applyNumberFormat="1" applyFont="1" applyFill="1" applyBorder="1" applyAlignment="1">
      <alignment horizontal="center" vertical="top"/>
    </xf>
    <xf numFmtId="166" fontId="19" fillId="4" borderId="52" xfId="0" applyNumberFormat="1" applyFont="1" applyFill="1" applyBorder="1" applyAlignment="1">
      <alignment horizontal="center" vertical="top"/>
    </xf>
    <xf numFmtId="166" fontId="12" fillId="6" borderId="102" xfId="0" applyNumberFormat="1" applyFont="1" applyFill="1" applyBorder="1" applyAlignment="1">
      <alignment horizontal="center" vertical="top"/>
    </xf>
    <xf numFmtId="3" fontId="19" fillId="6" borderId="11" xfId="0" applyNumberFormat="1" applyFont="1" applyFill="1" applyBorder="1" applyAlignment="1">
      <alignment horizontal="center" vertical="top"/>
    </xf>
    <xf numFmtId="3" fontId="19" fillId="6" borderId="17" xfId="0" applyNumberFormat="1" applyFont="1" applyFill="1" applyBorder="1" applyAlignment="1">
      <alignment horizontal="center" vertical="top"/>
    </xf>
    <xf numFmtId="3" fontId="19" fillId="6" borderId="27" xfId="0" applyNumberFormat="1" applyFont="1" applyFill="1" applyBorder="1" applyAlignment="1">
      <alignment horizontal="center" vertical="top"/>
    </xf>
    <xf numFmtId="3" fontId="19" fillId="6" borderId="15" xfId="0" applyNumberFormat="1" applyFont="1" applyFill="1" applyBorder="1" applyAlignment="1">
      <alignment horizontal="center" vertical="top"/>
    </xf>
    <xf numFmtId="166" fontId="12" fillId="6" borderId="37" xfId="0" applyNumberFormat="1" applyFont="1" applyFill="1" applyBorder="1" applyAlignment="1">
      <alignment horizontal="left" vertical="top" wrapText="1"/>
    </xf>
    <xf numFmtId="49" fontId="39" fillId="6" borderId="14" xfId="0" applyNumberFormat="1" applyFont="1" applyFill="1" applyBorder="1" applyAlignment="1">
      <alignment horizontal="center" vertical="top"/>
    </xf>
    <xf numFmtId="0" fontId="12" fillId="6" borderId="49" xfId="0" applyFont="1" applyFill="1" applyBorder="1" applyAlignment="1">
      <alignment horizontal="center" vertical="top"/>
    </xf>
    <xf numFmtId="166" fontId="12" fillId="6" borderId="49" xfId="0" applyNumberFormat="1" applyFont="1" applyFill="1" applyBorder="1" applyAlignment="1">
      <alignment horizontal="center" vertical="top"/>
    </xf>
    <xf numFmtId="166" fontId="12" fillId="6" borderId="67" xfId="0" applyNumberFormat="1" applyFont="1" applyFill="1" applyBorder="1" applyAlignment="1">
      <alignment horizontal="center" vertical="top"/>
    </xf>
    <xf numFmtId="166" fontId="12" fillId="6" borderId="43" xfId="0" applyNumberFormat="1" applyFont="1" applyFill="1" applyBorder="1" applyAlignment="1">
      <alignment horizontal="center" vertical="top"/>
    </xf>
    <xf numFmtId="166" fontId="12" fillId="6" borderId="25" xfId="0" applyNumberFormat="1" applyFont="1" applyFill="1" applyBorder="1" applyAlignment="1">
      <alignment horizontal="center" vertical="top"/>
    </xf>
    <xf numFmtId="3" fontId="12" fillId="6" borderId="43" xfId="0" applyNumberFormat="1" applyFont="1" applyFill="1" applyBorder="1" applyAlignment="1">
      <alignment horizontal="center" vertical="top"/>
    </xf>
    <xf numFmtId="3" fontId="12" fillId="6" borderId="24" xfId="0" applyNumberFormat="1" applyFont="1" applyFill="1" applyBorder="1" applyAlignment="1">
      <alignment horizontal="center" vertical="top"/>
    </xf>
    <xf numFmtId="3" fontId="12" fillId="6" borderId="46" xfId="0" applyNumberFormat="1" applyFont="1" applyFill="1" applyBorder="1" applyAlignment="1">
      <alignment horizontal="center" vertical="top"/>
    </xf>
    <xf numFmtId="166" fontId="12" fillId="6" borderId="65" xfId="0" applyNumberFormat="1" applyFont="1" applyFill="1" applyBorder="1" applyAlignment="1">
      <alignment horizontal="center" vertical="top"/>
    </xf>
    <xf numFmtId="166" fontId="12" fillId="6" borderId="6" xfId="0" applyNumberFormat="1" applyFont="1" applyFill="1" applyBorder="1" applyAlignment="1">
      <alignment vertical="top" wrapText="1"/>
    </xf>
    <xf numFmtId="166" fontId="12" fillId="6" borderId="66" xfId="0" applyNumberFormat="1" applyFont="1" applyFill="1" applyBorder="1" applyAlignment="1">
      <alignment vertical="top" wrapText="1"/>
    </xf>
    <xf numFmtId="0" fontId="12" fillId="6" borderId="97" xfId="0" applyFont="1" applyFill="1" applyBorder="1" applyAlignment="1">
      <alignment horizontal="center" vertical="top"/>
    </xf>
    <xf numFmtId="166" fontId="12" fillId="6" borderId="97" xfId="0" applyNumberFormat="1" applyFont="1" applyFill="1" applyBorder="1" applyAlignment="1">
      <alignment horizontal="center" vertical="top"/>
    </xf>
    <xf numFmtId="166" fontId="12" fillId="6" borderId="100" xfId="0" applyNumberFormat="1" applyFont="1" applyFill="1" applyBorder="1" applyAlignment="1">
      <alignment horizontal="center" vertical="top"/>
    </xf>
    <xf numFmtId="166" fontId="12" fillId="6" borderId="98" xfId="0" applyNumberFormat="1" applyFont="1" applyFill="1" applyBorder="1" applyAlignment="1">
      <alignment horizontal="center" vertical="top"/>
    </xf>
    <xf numFmtId="3" fontId="12" fillId="6" borderId="95" xfId="0" applyNumberFormat="1" applyFont="1" applyFill="1" applyBorder="1" applyAlignment="1">
      <alignment horizontal="center" vertical="top"/>
    </xf>
    <xf numFmtId="166" fontId="24" fillId="0" borderId="20" xfId="0" applyNumberFormat="1" applyFont="1" applyBorder="1" applyAlignment="1">
      <alignment horizontal="center" vertical="top"/>
    </xf>
    <xf numFmtId="49" fontId="23" fillId="6" borderId="39" xfId="0" applyNumberFormat="1" applyFont="1" applyFill="1" applyBorder="1" applyAlignment="1">
      <alignment horizontal="center" vertical="center" textRotation="90" wrapText="1"/>
    </xf>
    <xf numFmtId="0" fontId="16" fillId="6" borderId="44" xfId="0" applyFont="1" applyFill="1" applyBorder="1" applyAlignment="1">
      <alignment horizontal="center" vertical="top" wrapText="1"/>
    </xf>
    <xf numFmtId="49" fontId="31" fillId="0" borderId="34" xfId="0" applyNumberFormat="1" applyFont="1" applyBorder="1" applyAlignment="1">
      <alignment horizontal="center" vertical="center" textRotation="90" wrapText="1"/>
    </xf>
    <xf numFmtId="3" fontId="24" fillId="6" borderId="28" xfId="0" applyNumberFormat="1" applyFont="1" applyFill="1" applyBorder="1" applyAlignment="1">
      <alignment horizontal="center" vertical="top"/>
    </xf>
    <xf numFmtId="3" fontId="24" fillId="6" borderId="45" xfId="0" applyNumberFormat="1" applyFont="1" applyFill="1" applyBorder="1" applyAlignment="1">
      <alignment horizontal="center" vertical="top"/>
    </xf>
    <xf numFmtId="3" fontId="24" fillId="6" borderId="16" xfId="0" applyNumberFormat="1" applyFont="1" applyFill="1" applyBorder="1" applyAlignment="1">
      <alignment horizontal="center" vertical="top"/>
    </xf>
    <xf numFmtId="3" fontId="24" fillId="6" borderId="73" xfId="0" applyNumberFormat="1" applyFont="1" applyFill="1" applyBorder="1" applyAlignment="1">
      <alignment horizontal="center" vertical="top"/>
    </xf>
    <xf numFmtId="49" fontId="23" fillId="0" borderId="40" xfId="0" applyNumberFormat="1" applyFont="1" applyBorder="1" applyAlignment="1">
      <alignment horizontal="center" vertical="center" textRotation="90" wrapText="1"/>
    </xf>
    <xf numFmtId="49" fontId="12" fillId="6" borderId="0" xfId="0" applyNumberFormat="1" applyFont="1" applyFill="1" applyAlignment="1">
      <alignment horizontal="center" vertical="top" wrapText="1"/>
    </xf>
    <xf numFmtId="0" fontId="20" fillId="6" borderId="61" xfId="0" applyFont="1" applyFill="1" applyBorder="1" applyAlignment="1">
      <alignment horizontal="center" vertical="center" textRotation="90" wrapText="1"/>
    </xf>
    <xf numFmtId="0" fontId="34" fillId="6" borderId="29" xfId="0" applyFont="1" applyFill="1" applyBorder="1" applyAlignment="1">
      <alignment horizontal="center" vertical="center" textRotation="90" wrapText="1"/>
    </xf>
    <xf numFmtId="0" fontId="37" fillId="6" borderId="12" xfId="0" applyFont="1" applyFill="1" applyBorder="1" applyAlignment="1">
      <alignment horizontal="center" vertical="center" textRotation="90" wrapText="1"/>
    </xf>
    <xf numFmtId="166" fontId="3" fillId="6" borderId="90" xfId="0" applyNumberFormat="1" applyFont="1" applyFill="1" applyBorder="1" applyAlignment="1">
      <alignment horizontal="left" vertical="top" wrapText="1"/>
    </xf>
    <xf numFmtId="166" fontId="3" fillId="6" borderId="78" xfId="0" applyNumberFormat="1" applyFont="1" applyFill="1" applyBorder="1" applyAlignment="1">
      <alignment horizontal="left" vertical="top" wrapText="1"/>
    </xf>
    <xf numFmtId="3" fontId="12" fillId="6" borderId="61" xfId="0" applyNumberFormat="1" applyFont="1" applyFill="1" applyBorder="1" applyAlignment="1">
      <alignment horizontal="center" vertical="center" textRotation="90" wrapText="1"/>
    </xf>
    <xf numFmtId="49" fontId="12" fillId="6" borderId="28" xfId="0" applyNumberFormat="1" applyFont="1" applyFill="1" applyBorder="1" applyAlignment="1">
      <alignment horizontal="center" vertical="center" textRotation="90" wrapText="1"/>
    </xf>
    <xf numFmtId="0" fontId="22" fillId="6" borderId="20" xfId="0" applyFont="1" applyFill="1" applyBorder="1" applyAlignment="1">
      <alignment horizontal="center" wrapText="1"/>
    </xf>
    <xf numFmtId="166" fontId="10" fillId="6" borderId="33" xfId="0" applyNumberFormat="1" applyFont="1" applyFill="1" applyBorder="1" applyAlignment="1">
      <alignment horizontal="center" vertical="top"/>
    </xf>
    <xf numFmtId="166" fontId="10" fillId="6" borderId="44" xfId="0" applyNumberFormat="1" applyFont="1" applyFill="1" applyBorder="1" applyAlignment="1">
      <alignment horizontal="center" vertical="top"/>
    </xf>
    <xf numFmtId="49" fontId="5" fillId="6" borderId="15" xfId="0" applyNumberFormat="1" applyFont="1" applyFill="1" applyBorder="1" applyAlignment="1">
      <alignment horizontal="center" vertical="top"/>
    </xf>
    <xf numFmtId="0" fontId="3" fillId="0" borderId="90" xfId="0" applyFont="1" applyBorder="1" applyAlignment="1">
      <alignment horizontal="left" vertical="top" wrapText="1"/>
    </xf>
    <xf numFmtId="0" fontId="3" fillId="0" borderId="99" xfId="0" applyFont="1" applyBorder="1" applyAlignment="1">
      <alignment horizontal="left" vertical="top" wrapText="1"/>
    </xf>
    <xf numFmtId="0" fontId="3" fillId="6" borderId="32" xfId="0" applyFont="1" applyFill="1" applyBorder="1" applyAlignment="1">
      <alignment horizontal="left" vertical="top" wrapText="1"/>
    </xf>
    <xf numFmtId="3" fontId="5" fillId="3" borderId="0" xfId="0" applyNumberFormat="1" applyFont="1" applyFill="1" applyAlignment="1">
      <alignment horizontal="left" vertical="top" wrapText="1"/>
    </xf>
    <xf numFmtId="166" fontId="19" fillId="8" borderId="77" xfId="0" applyNumberFormat="1" applyFont="1" applyFill="1" applyBorder="1" applyAlignment="1">
      <alignment horizontal="center" vertical="top"/>
    </xf>
    <xf numFmtId="166" fontId="19" fillId="8" borderId="72" xfId="0" applyNumberFormat="1" applyFont="1" applyFill="1" applyBorder="1" applyAlignment="1">
      <alignment horizontal="center" vertical="top"/>
    </xf>
    <xf numFmtId="166" fontId="19" fillId="8" borderId="31" xfId="0" applyNumberFormat="1" applyFont="1" applyFill="1" applyBorder="1" applyAlignment="1">
      <alignment horizontal="center" vertical="top"/>
    </xf>
    <xf numFmtId="166" fontId="12" fillId="0" borderId="85" xfId="0" applyNumberFormat="1" applyFont="1" applyBorder="1" applyAlignment="1">
      <alignment vertical="top" wrapText="1"/>
    </xf>
    <xf numFmtId="166" fontId="12" fillId="6" borderId="32" xfId="0" applyNumberFormat="1" applyFont="1" applyFill="1" applyBorder="1" applyAlignment="1">
      <alignment horizontal="center" vertical="top"/>
    </xf>
    <xf numFmtId="0" fontId="12" fillId="6" borderId="66" xfId="0" applyFont="1" applyFill="1" applyBorder="1" applyAlignment="1">
      <alignment horizontal="center" vertical="top"/>
    </xf>
    <xf numFmtId="0" fontId="16" fillId="6" borderId="4" xfId="0" applyFont="1" applyFill="1" applyBorder="1" applyAlignment="1">
      <alignment horizontal="center" wrapText="1"/>
    </xf>
    <xf numFmtId="3" fontId="12" fillId="0" borderId="4" xfId="0" applyNumberFormat="1" applyFont="1" applyBorder="1" applyAlignment="1">
      <alignment horizontal="center" vertical="top" wrapText="1"/>
    </xf>
    <xf numFmtId="3" fontId="12" fillId="6" borderId="70" xfId="0" applyNumberFormat="1" applyFont="1" applyFill="1" applyBorder="1" applyAlignment="1">
      <alignment horizontal="center" vertical="top"/>
    </xf>
    <xf numFmtId="3" fontId="12" fillId="6" borderId="4" xfId="0" applyNumberFormat="1" applyFont="1" applyFill="1" applyBorder="1" applyAlignment="1">
      <alignment horizontal="center" vertical="top" wrapText="1"/>
    </xf>
    <xf numFmtId="3" fontId="12" fillId="6" borderId="18" xfId="0" applyNumberFormat="1" applyFont="1" applyFill="1" applyBorder="1" applyAlignment="1">
      <alignment horizontal="center" vertical="top" wrapText="1"/>
    </xf>
    <xf numFmtId="166" fontId="3" fillId="6" borderId="65" xfId="0" applyNumberFormat="1" applyFont="1" applyFill="1" applyBorder="1" applyAlignment="1">
      <alignment vertical="top" wrapText="1"/>
    </xf>
    <xf numFmtId="166" fontId="3" fillId="6" borderId="82" xfId="0" applyNumberFormat="1" applyFont="1" applyFill="1" applyBorder="1" applyAlignment="1">
      <alignment vertical="top" wrapText="1"/>
    </xf>
    <xf numFmtId="0" fontId="12" fillId="0" borderId="33" xfId="0" applyFont="1" applyBorder="1" applyAlignment="1">
      <alignment vertical="top" wrapText="1"/>
    </xf>
    <xf numFmtId="0" fontId="16" fillId="0" borderId="33" xfId="0" applyFont="1" applyBorder="1" applyAlignment="1">
      <alignment vertical="top"/>
    </xf>
    <xf numFmtId="0" fontId="16" fillId="0" borderId="33" xfId="0" applyFont="1" applyBorder="1" applyAlignment="1">
      <alignment vertical="top" wrapText="1"/>
    </xf>
    <xf numFmtId="165" fontId="12" fillId="0" borderId="33" xfId="0" applyNumberFormat="1" applyFont="1" applyBorder="1" applyAlignment="1">
      <alignment vertical="top" wrapText="1"/>
    </xf>
    <xf numFmtId="0" fontId="12" fillId="0" borderId="33" xfId="0" applyFont="1" applyBorder="1" applyAlignment="1">
      <alignment vertical="top"/>
    </xf>
    <xf numFmtId="3" fontId="12" fillId="0" borderId="0" xfId="0" applyNumberFormat="1" applyFont="1" applyAlignment="1">
      <alignment horizontal="left" vertical="top"/>
    </xf>
    <xf numFmtId="0" fontId="40" fillId="0" borderId="0" xfId="0" applyFont="1" applyAlignment="1">
      <alignment vertical="top" wrapText="1"/>
    </xf>
    <xf numFmtId="0" fontId="12" fillId="0" borderId="33" xfId="0" applyFont="1" applyBorder="1" applyAlignment="1">
      <alignment horizontal="left" vertical="top" wrapText="1"/>
    </xf>
    <xf numFmtId="166" fontId="3" fillId="0" borderId="7" xfId="0" applyNumberFormat="1" applyFont="1" applyBorder="1" applyAlignment="1">
      <alignment horizontal="left" vertical="top" wrapText="1"/>
    </xf>
    <xf numFmtId="3" fontId="3" fillId="0" borderId="64" xfId="0" applyNumberFormat="1" applyFont="1" applyBorder="1" applyAlignment="1">
      <alignment horizontal="center" vertical="top"/>
    </xf>
    <xf numFmtId="166" fontId="3" fillId="0" borderId="64" xfId="0" applyNumberFormat="1" applyFont="1" applyBorder="1" applyAlignment="1">
      <alignment horizontal="center" vertical="top"/>
    </xf>
    <xf numFmtId="0" fontId="12" fillId="6" borderId="44" xfId="0" applyFont="1" applyFill="1" applyBorder="1" applyAlignment="1">
      <alignment horizontal="center" vertical="top" wrapText="1"/>
    </xf>
    <xf numFmtId="3" fontId="3" fillId="6" borderId="71" xfId="0" applyNumberFormat="1" applyFont="1" applyFill="1" applyBorder="1" applyAlignment="1">
      <alignment vertical="top" wrapText="1"/>
    </xf>
    <xf numFmtId="166" fontId="20" fillId="6" borderId="33" xfId="0" applyNumberFormat="1" applyFont="1" applyFill="1" applyBorder="1" applyAlignment="1">
      <alignment horizontal="center" vertical="center" textRotation="90" wrapText="1"/>
    </xf>
    <xf numFmtId="49" fontId="23" fillId="6" borderId="37" xfId="0" applyNumberFormat="1" applyFont="1" applyFill="1" applyBorder="1" applyAlignment="1">
      <alignment horizontal="center" vertical="center" textRotation="90" wrapText="1"/>
    </xf>
    <xf numFmtId="49" fontId="19" fillId="9" borderId="61" xfId="0" applyNumberFormat="1" applyFont="1" applyFill="1" applyBorder="1" applyAlignment="1">
      <alignment horizontal="center" vertical="top"/>
    </xf>
    <xf numFmtId="49" fontId="19" fillId="10" borderId="34" xfId="0" applyNumberFormat="1" applyFont="1" applyFill="1" applyBorder="1" applyAlignment="1">
      <alignment horizontal="center" vertical="top"/>
    </xf>
    <xf numFmtId="166" fontId="19" fillId="6" borderId="28" xfId="0" applyNumberFormat="1" applyFont="1" applyFill="1" applyBorder="1" applyAlignment="1">
      <alignment horizontal="center" vertical="top" wrapText="1"/>
    </xf>
    <xf numFmtId="166" fontId="12" fillId="6" borderId="34" xfId="0" applyNumberFormat="1" applyFont="1" applyFill="1" applyBorder="1" applyAlignment="1">
      <alignment horizontal="left" vertical="top" wrapText="1"/>
    </xf>
    <xf numFmtId="166" fontId="20" fillId="6" borderId="61" xfId="0" applyNumberFormat="1" applyFont="1" applyFill="1" applyBorder="1" applyAlignment="1">
      <alignment horizontal="center" vertical="center" textRotation="90" wrapText="1"/>
    </xf>
    <xf numFmtId="166" fontId="27" fillId="6" borderId="34" xfId="0" applyNumberFormat="1" applyFont="1" applyFill="1" applyBorder="1" applyAlignment="1">
      <alignment horizontal="center"/>
    </xf>
    <xf numFmtId="0" fontId="3" fillId="6" borderId="37" xfId="0" applyFont="1" applyFill="1" applyBorder="1" applyAlignment="1">
      <alignment horizontal="left" vertical="top" wrapText="1"/>
    </xf>
    <xf numFmtId="49" fontId="12" fillId="6" borderId="44" xfId="0" applyNumberFormat="1" applyFont="1" applyFill="1" applyBorder="1" applyAlignment="1">
      <alignment horizontal="center" vertical="top" wrapText="1"/>
    </xf>
    <xf numFmtId="0" fontId="3" fillId="6" borderId="17" xfId="0" applyFont="1" applyFill="1" applyBorder="1" applyAlignment="1">
      <alignment horizontal="left" vertical="top" wrapText="1"/>
    </xf>
    <xf numFmtId="49" fontId="23" fillId="0" borderId="34" xfId="0" applyNumberFormat="1" applyFont="1" applyBorder="1" applyAlignment="1">
      <alignment horizontal="center" vertical="center" textRotation="90" wrapText="1"/>
    </xf>
    <xf numFmtId="166" fontId="16" fillId="0" borderId="33" xfId="0" applyNumberFormat="1" applyFont="1" applyBorder="1" applyAlignment="1">
      <alignment vertical="top"/>
    </xf>
    <xf numFmtId="0" fontId="3" fillId="6" borderId="27" xfId="0" applyFont="1" applyFill="1" applyBorder="1" applyAlignment="1">
      <alignment horizontal="left" vertical="top" wrapText="1"/>
    </xf>
    <xf numFmtId="3" fontId="3" fillId="6" borderId="87" xfId="0" applyNumberFormat="1" applyFont="1" applyFill="1" applyBorder="1" applyAlignment="1">
      <alignment vertical="top" wrapText="1"/>
    </xf>
    <xf numFmtId="3" fontId="7" fillId="6" borderId="86" xfId="0" applyNumberFormat="1" applyFont="1" applyFill="1" applyBorder="1" applyAlignment="1">
      <alignment horizontal="center" vertical="top"/>
    </xf>
    <xf numFmtId="3" fontId="12" fillId="6" borderId="75" xfId="0" applyNumberFormat="1" applyFont="1" applyFill="1" applyBorder="1" applyAlignment="1">
      <alignment horizontal="center" vertical="top"/>
    </xf>
    <xf numFmtId="0" fontId="3" fillId="6" borderId="82" xfId="0" applyFont="1" applyFill="1" applyBorder="1" applyAlignment="1">
      <alignment vertical="top" wrapText="1"/>
    </xf>
    <xf numFmtId="0" fontId="3" fillId="6" borderId="45" xfId="0" applyFont="1" applyFill="1" applyBorder="1" applyAlignment="1">
      <alignment horizontal="left" vertical="top" wrapText="1"/>
    </xf>
    <xf numFmtId="166" fontId="3" fillId="6" borderId="40" xfId="0" applyNumberFormat="1" applyFont="1" applyFill="1" applyBorder="1" applyAlignment="1">
      <alignment horizontal="left" vertical="top" wrapText="1"/>
    </xf>
    <xf numFmtId="166" fontId="20" fillId="6" borderId="7" xfId="0" applyNumberFormat="1" applyFont="1" applyFill="1" applyBorder="1" applyAlignment="1">
      <alignment horizontal="center" vertical="center" textRotation="90" wrapText="1"/>
    </xf>
    <xf numFmtId="3" fontId="3" fillId="6" borderId="64" xfId="0" applyNumberFormat="1" applyFont="1" applyFill="1" applyBorder="1" applyAlignment="1">
      <alignment horizontal="center" vertical="top"/>
    </xf>
    <xf numFmtId="166" fontId="3" fillId="6" borderId="27" xfId="0" applyNumberFormat="1" applyFont="1" applyFill="1" applyBorder="1" applyAlignment="1">
      <alignment horizontal="left" vertical="top" wrapText="1"/>
    </xf>
    <xf numFmtId="3" fontId="12" fillId="6" borderId="20" xfId="0" applyNumberFormat="1" applyFont="1" applyFill="1" applyBorder="1" applyAlignment="1">
      <alignment horizontal="center" vertical="top" wrapText="1"/>
    </xf>
    <xf numFmtId="49" fontId="19" fillId="6" borderId="17" xfId="0" applyNumberFormat="1" applyFont="1" applyFill="1" applyBorder="1" applyAlignment="1">
      <alignment horizontal="center" vertical="top"/>
    </xf>
    <xf numFmtId="49" fontId="12" fillId="6" borderId="18" xfId="0" applyNumberFormat="1" applyFont="1" applyFill="1" applyBorder="1" applyAlignment="1">
      <alignment horizontal="center" vertical="top" wrapText="1"/>
    </xf>
    <xf numFmtId="166" fontId="3" fillId="6" borderId="54" xfId="0" applyNumberFormat="1" applyFont="1" applyFill="1" applyBorder="1" applyAlignment="1">
      <alignment horizontal="center" vertical="top"/>
    </xf>
    <xf numFmtId="166" fontId="3" fillId="6" borderId="0" xfId="0" applyNumberFormat="1" applyFont="1" applyFill="1" applyAlignment="1">
      <alignment horizontal="center" vertical="top"/>
    </xf>
    <xf numFmtId="166" fontId="3" fillId="6" borderId="16" xfId="0" applyNumberFormat="1" applyFont="1" applyFill="1" applyBorder="1" applyAlignment="1">
      <alignment horizontal="center" vertical="top"/>
    </xf>
    <xf numFmtId="166" fontId="3" fillId="6" borderId="28" xfId="0" applyNumberFormat="1" applyFont="1" applyFill="1" applyBorder="1" applyAlignment="1">
      <alignment horizontal="center" vertical="top"/>
    </xf>
    <xf numFmtId="166" fontId="3" fillId="6" borderId="62" xfId="0" applyNumberFormat="1" applyFont="1" applyFill="1" applyBorder="1" applyAlignment="1">
      <alignment horizontal="center" vertical="top"/>
    </xf>
    <xf numFmtId="166" fontId="3" fillId="6" borderId="1" xfId="0" applyNumberFormat="1" applyFont="1" applyFill="1" applyBorder="1" applyAlignment="1">
      <alignment horizontal="center" vertical="top"/>
    </xf>
    <xf numFmtId="166" fontId="20" fillId="6" borderId="32" xfId="0" applyNumberFormat="1" applyFont="1" applyFill="1" applyBorder="1" applyAlignment="1">
      <alignment horizontal="center" vertical="center" textRotation="90" wrapText="1"/>
    </xf>
    <xf numFmtId="166" fontId="16" fillId="0" borderId="0" xfId="0" applyNumberFormat="1" applyFont="1" applyAlignment="1">
      <alignment vertical="top" wrapText="1"/>
    </xf>
    <xf numFmtId="0" fontId="42" fillId="0" borderId="0" xfId="0" applyFont="1" applyAlignment="1">
      <alignment vertical="top"/>
    </xf>
    <xf numFmtId="0" fontId="42" fillId="0" borderId="0" xfId="0" applyFont="1" applyAlignment="1">
      <alignment horizontal="center" vertical="top"/>
    </xf>
    <xf numFmtId="0" fontId="42" fillId="0" borderId="0" xfId="0" applyFont="1" applyAlignment="1">
      <alignment horizontal="left" vertical="top"/>
    </xf>
    <xf numFmtId="0" fontId="44" fillId="0" borderId="0" xfId="0" applyFont="1" applyAlignment="1">
      <alignment vertical="top"/>
    </xf>
    <xf numFmtId="0" fontId="44" fillId="3" borderId="0" xfId="0" applyFont="1" applyFill="1" applyAlignment="1">
      <alignment vertical="top"/>
    </xf>
    <xf numFmtId="0" fontId="47" fillId="0" borderId="0" xfId="0" applyFont="1" applyAlignment="1">
      <alignment vertical="top"/>
    </xf>
    <xf numFmtId="0" fontId="3" fillId="0" borderId="0" xfId="0" applyFont="1" applyAlignment="1">
      <alignment vertical="top" wrapText="1"/>
    </xf>
    <xf numFmtId="0" fontId="0" fillId="0" borderId="0" xfId="0" applyAlignment="1">
      <alignment vertical="top" wrapText="1"/>
    </xf>
    <xf numFmtId="49" fontId="43" fillId="8" borderId="13" xfId="0" applyNumberFormat="1" applyFont="1" applyFill="1" applyBorder="1" applyAlignment="1">
      <alignment vertical="top"/>
    </xf>
    <xf numFmtId="49" fontId="43" fillId="6" borderId="37" xfId="0" applyNumberFormat="1" applyFont="1" applyFill="1" applyBorder="1" applyAlignment="1">
      <alignment vertical="top"/>
    </xf>
    <xf numFmtId="49" fontId="43" fillId="6" borderId="37" xfId="0" applyNumberFormat="1" applyFont="1" applyFill="1" applyBorder="1" applyAlignment="1">
      <alignment horizontal="center" vertical="top"/>
    </xf>
    <xf numFmtId="49" fontId="43" fillId="6" borderId="34" xfId="0" applyNumberFormat="1" applyFont="1" applyFill="1" applyBorder="1" applyAlignment="1">
      <alignment vertical="top"/>
    </xf>
    <xf numFmtId="49" fontId="43" fillId="6" borderId="34" xfId="0" applyNumberFormat="1" applyFont="1" applyFill="1" applyBorder="1" applyAlignment="1">
      <alignment horizontal="center" vertical="top"/>
    </xf>
    <xf numFmtId="49" fontId="43" fillId="6" borderId="40" xfId="0" applyNumberFormat="1" applyFont="1" applyFill="1" applyBorder="1" applyAlignment="1">
      <alignment horizontal="center" vertical="top"/>
    </xf>
    <xf numFmtId="165" fontId="44" fillId="6" borderId="54" xfId="0" applyNumberFormat="1" applyFont="1" applyFill="1" applyBorder="1" applyAlignment="1">
      <alignment horizontal="center" vertical="center"/>
    </xf>
    <xf numFmtId="0" fontId="44" fillId="6" borderId="16" xfId="0" applyFont="1" applyFill="1" applyBorder="1" applyAlignment="1">
      <alignment horizontal="center" vertical="top"/>
    </xf>
    <xf numFmtId="165" fontId="44" fillId="6" borderId="62" xfId="0" applyNumberFormat="1" applyFont="1" applyFill="1" applyBorder="1" applyAlignment="1">
      <alignment horizontal="center" vertical="center"/>
    </xf>
    <xf numFmtId="0" fontId="44" fillId="6" borderId="28" xfId="0" applyFont="1" applyFill="1" applyBorder="1" applyAlignment="1">
      <alignment horizontal="center" vertical="top" wrapText="1"/>
    </xf>
    <xf numFmtId="0" fontId="44" fillId="6" borderId="16" xfId="0" applyFont="1" applyFill="1" applyBorder="1" applyAlignment="1">
      <alignment horizontal="center" vertical="top" wrapText="1"/>
    </xf>
    <xf numFmtId="165" fontId="44" fillId="6" borderId="62" xfId="0" applyNumberFormat="1" applyFont="1" applyFill="1" applyBorder="1" applyAlignment="1">
      <alignment horizontal="center" vertical="top"/>
    </xf>
    <xf numFmtId="165" fontId="43" fillId="9" borderId="3" xfId="0" applyNumberFormat="1" applyFont="1" applyFill="1" applyBorder="1" applyAlignment="1">
      <alignment horizontal="center" vertical="top"/>
    </xf>
    <xf numFmtId="49" fontId="43" fillId="8" borderId="34" xfId="0" applyNumberFormat="1" applyFont="1" applyFill="1" applyBorder="1" applyAlignment="1">
      <alignment horizontal="center" vertical="top"/>
    </xf>
    <xf numFmtId="49" fontId="43" fillId="8" borderId="56" xfId="0" applyNumberFormat="1" applyFont="1" applyFill="1" applyBorder="1" applyAlignment="1">
      <alignment horizontal="center" vertical="top"/>
    </xf>
    <xf numFmtId="0" fontId="14" fillId="8" borderId="56" xfId="0" applyFont="1" applyFill="1" applyBorder="1" applyAlignment="1">
      <alignment vertical="top" wrapText="1"/>
    </xf>
    <xf numFmtId="0" fontId="42" fillId="8" borderId="56" xfId="0" applyFont="1" applyFill="1" applyBorder="1" applyAlignment="1">
      <alignment vertical="top" wrapText="1"/>
    </xf>
    <xf numFmtId="0" fontId="42" fillId="8" borderId="62" xfId="0" applyFont="1" applyFill="1" applyBorder="1" applyAlignment="1">
      <alignment horizontal="center" vertical="top" wrapText="1"/>
    </xf>
    <xf numFmtId="0" fontId="46" fillId="8" borderId="1" xfId="0" applyFont="1" applyFill="1" applyBorder="1" applyAlignment="1">
      <alignment horizontal="center" vertical="top"/>
    </xf>
    <xf numFmtId="165" fontId="43" fillId="8" borderId="1" xfId="0" applyNumberFormat="1" applyFont="1" applyFill="1" applyBorder="1" applyAlignment="1">
      <alignment horizontal="center" vertical="top"/>
    </xf>
    <xf numFmtId="0" fontId="44" fillId="8" borderId="39" xfId="0" applyFont="1" applyFill="1" applyBorder="1" applyAlignment="1">
      <alignment vertical="top" wrapText="1"/>
    </xf>
    <xf numFmtId="49" fontId="42" fillId="8" borderId="55" xfId="0" applyNumberFormat="1" applyFont="1" applyFill="1" applyBorder="1" applyAlignment="1">
      <alignment horizontal="center" vertical="top"/>
    </xf>
    <xf numFmtId="0" fontId="42" fillId="9" borderId="26" xfId="0" applyFont="1" applyFill="1" applyBorder="1" applyAlignment="1">
      <alignment vertical="top"/>
    </xf>
    <xf numFmtId="0" fontId="42" fillId="9" borderId="31" xfId="0" applyFont="1" applyFill="1" applyBorder="1" applyAlignment="1">
      <alignment vertical="top"/>
    </xf>
    <xf numFmtId="0" fontId="41" fillId="0" borderId="0" xfId="0" applyFont="1" applyAlignment="1">
      <alignment vertical="top"/>
    </xf>
    <xf numFmtId="0" fontId="41" fillId="0" borderId="0" xfId="0" applyFont="1" applyAlignment="1">
      <alignment horizontal="left" vertical="top"/>
    </xf>
    <xf numFmtId="0" fontId="4" fillId="0" borderId="0" xfId="0" applyFont="1" applyAlignment="1">
      <alignment horizontal="justify" vertical="center" wrapText="1"/>
    </xf>
    <xf numFmtId="0" fontId="4" fillId="0" borderId="0" xfId="0" applyFont="1" applyAlignment="1">
      <alignment vertical="center" wrapText="1"/>
    </xf>
    <xf numFmtId="0" fontId="44" fillId="6" borderId="13" xfId="0" applyFont="1" applyFill="1" applyBorder="1" applyAlignment="1">
      <alignment horizontal="center" vertical="top"/>
    </xf>
    <xf numFmtId="165" fontId="44" fillId="6" borderId="0" xfId="0" applyNumberFormat="1" applyFont="1" applyFill="1" applyAlignment="1">
      <alignment horizontal="center" vertical="center"/>
    </xf>
    <xf numFmtId="49" fontId="43" fillId="13" borderId="1" xfId="0" applyNumberFormat="1" applyFont="1" applyFill="1" applyBorder="1" applyAlignment="1">
      <alignment horizontal="center" vertical="top"/>
    </xf>
    <xf numFmtId="49" fontId="43" fillId="13" borderId="13" xfId="0" applyNumberFormat="1" applyFont="1" applyFill="1" applyBorder="1" applyAlignment="1">
      <alignment horizontal="center" vertical="top"/>
    </xf>
    <xf numFmtId="49" fontId="43" fillId="13" borderId="52" xfId="0" applyNumberFormat="1" applyFont="1" applyFill="1" applyBorder="1" applyAlignment="1">
      <alignment horizontal="center" vertical="top"/>
    </xf>
    <xf numFmtId="0" fontId="44" fillId="13" borderId="26" xfId="0" applyFont="1" applyFill="1" applyBorder="1" applyAlignment="1">
      <alignment vertical="top" wrapText="1"/>
    </xf>
    <xf numFmtId="0" fontId="42" fillId="13" borderId="31" xfId="0" applyFont="1" applyFill="1" applyBorder="1" applyAlignment="1">
      <alignment horizontal="center" vertical="top" wrapText="1"/>
    </xf>
    <xf numFmtId="165" fontId="43" fillId="13" borderId="72" xfId="0" applyNumberFormat="1" applyFont="1" applyFill="1" applyBorder="1" applyAlignment="1">
      <alignment horizontal="center" vertical="top"/>
    </xf>
    <xf numFmtId="0" fontId="44" fillId="6" borderId="1" xfId="0" applyFont="1" applyFill="1" applyBorder="1" applyAlignment="1">
      <alignment vertical="top" wrapText="1"/>
    </xf>
    <xf numFmtId="0" fontId="45" fillId="0" borderId="17" xfId="0" applyFont="1" applyBorder="1" applyAlignment="1">
      <alignment horizontal="center" vertical="center"/>
    </xf>
    <xf numFmtId="0" fontId="45" fillId="0" borderId="2" xfId="0" applyFont="1" applyBorder="1" applyAlignment="1">
      <alignment horizontal="center" vertical="center" textRotation="90"/>
    </xf>
    <xf numFmtId="0" fontId="42" fillId="6" borderId="1" xfId="0" applyFont="1" applyFill="1" applyBorder="1" applyAlignment="1">
      <alignment horizontal="center" vertical="top"/>
    </xf>
    <xf numFmtId="0" fontId="42" fillId="6" borderId="1" xfId="0" applyFont="1" applyFill="1" applyBorder="1" applyAlignment="1">
      <alignment horizontal="center" vertical="top" wrapText="1"/>
    </xf>
    <xf numFmtId="1" fontId="42" fillId="6" borderId="1" xfId="0" applyNumberFormat="1" applyFont="1" applyFill="1" applyBorder="1" applyAlignment="1">
      <alignment horizontal="center" vertical="top"/>
    </xf>
    <xf numFmtId="49" fontId="42" fillId="6" borderId="1" xfId="0" applyNumberFormat="1" applyFont="1" applyFill="1" applyBorder="1" applyAlignment="1">
      <alignment horizontal="center" vertical="top"/>
    </xf>
    <xf numFmtId="0" fontId="42" fillId="6" borderId="16" xfId="0" applyFont="1" applyFill="1" applyBorder="1" applyAlignment="1">
      <alignment horizontal="center" vertical="top" wrapText="1"/>
    </xf>
    <xf numFmtId="0" fontId="14" fillId="0" borderId="13" xfId="0" applyFont="1" applyBorder="1" applyAlignment="1">
      <alignment horizontal="left" vertical="top" wrapText="1"/>
    </xf>
    <xf numFmtId="49" fontId="43" fillId="8" borderId="13" xfId="0" applyNumberFormat="1" applyFont="1" applyFill="1" applyBorder="1" applyAlignment="1">
      <alignment horizontal="center" vertical="top"/>
    </xf>
    <xf numFmtId="0" fontId="14" fillId="0" borderId="40" xfId="0" applyFont="1" applyBorder="1" applyAlignment="1">
      <alignment horizontal="left" vertical="top" wrapText="1"/>
    </xf>
    <xf numFmtId="0" fontId="44" fillId="0" borderId="1" xfId="0" applyFont="1" applyBorder="1" applyAlignment="1">
      <alignment horizontal="left" vertical="top" wrapText="1"/>
    </xf>
    <xf numFmtId="0" fontId="48" fillId="0" borderId="1" xfId="0" applyFont="1" applyBorder="1" applyAlignment="1">
      <alignment wrapText="1"/>
    </xf>
    <xf numFmtId="165" fontId="44" fillId="6" borderId="0" xfId="0" applyNumberFormat="1" applyFont="1" applyFill="1" applyAlignment="1">
      <alignment horizontal="center" vertical="top"/>
    </xf>
    <xf numFmtId="0" fontId="48" fillId="0" borderId="1" xfId="0" applyFont="1" applyBorder="1" applyAlignment="1">
      <alignment vertical="top" wrapText="1"/>
    </xf>
    <xf numFmtId="49" fontId="3" fillId="0" borderId="0" xfId="0" applyNumberFormat="1" applyFont="1" applyAlignment="1">
      <alignment horizontal="left" vertical="top" wrapText="1"/>
    </xf>
    <xf numFmtId="49" fontId="43" fillId="8" borderId="13" xfId="0" applyNumberFormat="1" applyFont="1" applyFill="1" applyBorder="1" applyAlignment="1">
      <alignment horizontal="center" vertical="top"/>
    </xf>
    <xf numFmtId="0" fontId="14" fillId="0" borderId="40" xfId="0" applyFont="1" applyBorder="1" applyAlignment="1">
      <alignment horizontal="left" vertical="top" wrapText="1"/>
    </xf>
    <xf numFmtId="0" fontId="14" fillId="0" borderId="37" xfId="0" applyFont="1" applyBorder="1" applyAlignment="1">
      <alignment horizontal="left" vertical="top" wrapText="1"/>
    </xf>
    <xf numFmtId="49" fontId="43" fillId="13" borderId="13" xfId="0" applyNumberFormat="1" applyFont="1" applyFill="1" applyBorder="1" applyAlignment="1">
      <alignment horizontal="center" vertical="top"/>
    </xf>
    <xf numFmtId="0" fontId="14" fillId="0" borderId="34" xfId="0" applyFont="1" applyBorder="1" applyAlignment="1">
      <alignment horizontal="left" vertical="top" wrapText="1"/>
    </xf>
    <xf numFmtId="0" fontId="42" fillId="6" borderId="16" xfId="0" applyFont="1" applyFill="1" applyBorder="1" applyAlignment="1">
      <alignment horizontal="center" vertical="top" wrapText="1"/>
    </xf>
    <xf numFmtId="0" fontId="42" fillId="6" borderId="13" xfId="0" applyFont="1" applyFill="1" applyBorder="1" applyAlignment="1">
      <alignment horizontal="center" vertical="top" wrapText="1"/>
    </xf>
    <xf numFmtId="0" fontId="42" fillId="6" borderId="28" xfId="0" applyFont="1" applyFill="1" applyBorder="1" applyAlignment="1">
      <alignment horizontal="center" vertical="top" wrapText="1"/>
    </xf>
    <xf numFmtId="0" fontId="45" fillId="0" borderId="16" xfId="0" applyFont="1" applyBorder="1" applyAlignment="1">
      <alignment horizontal="center" vertical="center" wrapText="1"/>
    </xf>
    <xf numFmtId="0" fontId="45" fillId="0" borderId="22" xfId="0" applyFont="1" applyBorder="1" applyAlignment="1">
      <alignment horizontal="center" vertical="center" wrapText="1"/>
    </xf>
    <xf numFmtId="0" fontId="43" fillId="13" borderId="39" xfId="0" applyFont="1" applyFill="1" applyBorder="1" applyAlignment="1">
      <alignment horizontal="left" vertical="top" wrapText="1"/>
    </xf>
    <xf numFmtId="0" fontId="43" fillId="13" borderId="56" xfId="0" applyFont="1" applyFill="1" applyBorder="1" applyAlignment="1">
      <alignment horizontal="left" vertical="top" wrapText="1"/>
    </xf>
    <xf numFmtId="0" fontId="43" fillId="13" borderId="55" xfId="0" applyFont="1" applyFill="1" applyBorder="1" applyAlignment="1">
      <alignment horizontal="left" vertical="top" wrapText="1"/>
    </xf>
    <xf numFmtId="0" fontId="4" fillId="0" borderId="0" xfId="0" applyFont="1" applyAlignment="1">
      <alignment horizontal="center" vertical="top" wrapText="1"/>
    </xf>
    <xf numFmtId="49" fontId="43" fillId="12" borderId="48" xfId="0" applyNumberFormat="1" applyFont="1" applyFill="1" applyBorder="1" applyAlignment="1">
      <alignment horizontal="left" vertical="top" wrapText="1"/>
    </xf>
    <xf numFmtId="49" fontId="43" fillId="12" borderId="58" xfId="0" applyNumberFormat="1" applyFont="1" applyFill="1" applyBorder="1" applyAlignment="1">
      <alignment horizontal="left" vertical="top" wrapText="1"/>
    </xf>
    <xf numFmtId="0" fontId="3" fillId="0" borderId="26" xfId="0" applyFont="1" applyBorder="1" applyAlignment="1">
      <alignment horizontal="right"/>
    </xf>
    <xf numFmtId="49" fontId="43" fillId="9" borderId="57" xfId="0" applyNumberFormat="1" applyFont="1" applyFill="1" applyBorder="1" applyAlignment="1">
      <alignment horizontal="left" vertical="top" wrapText="1"/>
    </xf>
    <xf numFmtId="49" fontId="43" fillId="9" borderId="59" xfId="0" applyNumberFormat="1" applyFont="1" applyFill="1" applyBorder="1" applyAlignment="1">
      <alignment horizontal="left" vertical="top" wrapText="1"/>
    </xf>
    <xf numFmtId="49" fontId="43" fillId="0" borderId="16" xfId="0" applyNumberFormat="1" applyFont="1" applyBorder="1" applyAlignment="1">
      <alignment vertical="top"/>
    </xf>
    <xf numFmtId="49" fontId="43" fillId="0" borderId="13" xfId="0" applyNumberFormat="1" applyFont="1" applyBorder="1" applyAlignment="1">
      <alignment vertical="top"/>
    </xf>
    <xf numFmtId="49" fontId="43" fillId="0" borderId="28" xfId="0" applyNumberFormat="1" applyFont="1" applyBorder="1" applyAlignment="1">
      <alignment vertical="top"/>
    </xf>
    <xf numFmtId="0" fontId="14" fillId="0" borderId="16" xfId="0" applyFont="1" applyBorder="1" applyAlignment="1">
      <alignment horizontal="left" vertical="top" wrapText="1"/>
    </xf>
    <xf numFmtId="0" fontId="14" fillId="0" borderId="13" xfId="0" applyFont="1" applyBorder="1" applyAlignment="1">
      <alignment horizontal="left" vertical="top" wrapText="1"/>
    </xf>
    <xf numFmtId="0" fontId="14" fillId="0" borderId="28" xfId="0" applyFont="1" applyBorder="1" applyAlignment="1">
      <alignment horizontal="left" vertical="top" wrapText="1"/>
    </xf>
    <xf numFmtId="0" fontId="3" fillId="0" borderId="0" xfId="0" applyFont="1" applyAlignment="1">
      <alignment vertical="top" wrapText="1"/>
    </xf>
    <xf numFmtId="0" fontId="0" fillId="0" borderId="0" xfId="0" applyAlignment="1">
      <alignment vertical="top" wrapText="1"/>
    </xf>
    <xf numFmtId="3" fontId="45" fillId="0" borderId="24" xfId="0" applyNumberFormat="1" applyFont="1" applyBorder="1" applyAlignment="1">
      <alignment horizontal="center" vertical="center" textRotation="90" shrinkToFit="1"/>
    </xf>
    <xf numFmtId="3" fontId="45" fillId="0" borderId="13" xfId="0" applyNumberFormat="1" applyFont="1" applyBorder="1" applyAlignment="1">
      <alignment horizontal="center" vertical="center" textRotation="90" shrinkToFit="1"/>
    </xf>
    <xf numFmtId="3" fontId="45" fillId="0" borderId="22" xfId="0" applyNumberFormat="1" applyFont="1" applyBorder="1" applyAlignment="1">
      <alignment horizontal="center" vertical="center" textRotation="90" shrinkToFit="1"/>
    </xf>
    <xf numFmtId="3" fontId="45" fillId="0" borderId="43" xfId="0" applyNumberFormat="1" applyFont="1" applyBorder="1" applyAlignment="1">
      <alignment horizontal="center" vertical="center" shrinkToFit="1"/>
    </xf>
    <xf numFmtId="3" fontId="45" fillId="0" borderId="37" xfId="0" applyNumberFormat="1" applyFont="1" applyBorder="1" applyAlignment="1">
      <alignment horizontal="center" vertical="center" shrinkToFit="1"/>
    </xf>
    <xf numFmtId="3" fontId="45" fillId="0" borderId="52" xfId="0" applyNumberFormat="1" applyFont="1" applyBorder="1" applyAlignment="1">
      <alignment horizontal="center" vertical="center" shrinkToFit="1"/>
    </xf>
    <xf numFmtId="3" fontId="45" fillId="0" borderId="43" xfId="0" applyNumberFormat="1" applyFont="1" applyBorder="1" applyAlignment="1">
      <alignment horizontal="center" vertical="center" textRotation="90" shrinkToFit="1"/>
    </xf>
    <xf numFmtId="3" fontId="45" fillId="0" borderId="37" xfId="0" applyNumberFormat="1" applyFont="1" applyBorder="1" applyAlignment="1">
      <alignment horizontal="center" vertical="center" textRotation="90" shrinkToFit="1"/>
    </xf>
    <xf numFmtId="3" fontId="45" fillId="0" borderId="52" xfId="0" applyNumberFormat="1" applyFont="1" applyBorder="1" applyAlignment="1">
      <alignment horizontal="center" vertical="center" textRotation="90" shrinkToFit="1"/>
    </xf>
    <xf numFmtId="3" fontId="45" fillId="0" borderId="24" xfId="0" applyNumberFormat="1" applyFont="1" applyBorder="1" applyAlignment="1">
      <alignment horizontal="center" vertical="center" textRotation="90" wrapText="1" shrinkToFit="1"/>
    </xf>
    <xf numFmtId="3" fontId="45" fillId="0" borderId="13" xfId="0" applyNumberFormat="1" applyFont="1" applyBorder="1" applyAlignment="1">
      <alignment horizontal="center" vertical="center" textRotation="90" wrapText="1" shrinkToFit="1"/>
    </xf>
    <xf numFmtId="3" fontId="45" fillId="0" borderId="22" xfId="0" applyNumberFormat="1" applyFont="1" applyBorder="1" applyAlignment="1">
      <alignment horizontal="center" vertical="center" textRotation="90" wrapText="1" shrinkToFit="1"/>
    </xf>
    <xf numFmtId="0" fontId="45" fillId="0" borderId="89" xfId="0" applyFont="1" applyBorder="1" applyAlignment="1">
      <alignment horizontal="center" vertical="center" textRotation="90" wrapText="1"/>
    </xf>
    <xf numFmtId="0" fontId="45" fillId="0" borderId="0" xfId="0" applyFont="1" applyAlignment="1">
      <alignment horizontal="center" vertical="center" textRotation="90" wrapText="1"/>
    </xf>
    <xf numFmtId="0" fontId="45" fillId="0" borderId="26" xfId="0" applyFont="1" applyBorder="1" applyAlignment="1">
      <alignment horizontal="center" vertical="center" textRotation="90" wrapText="1"/>
    </xf>
    <xf numFmtId="0" fontId="45" fillId="0" borderId="79" xfId="0" applyFont="1" applyBorder="1" applyAlignment="1">
      <alignment horizontal="center" vertical="center" wrapText="1"/>
    </xf>
    <xf numFmtId="0" fontId="45" fillId="0" borderId="59" xfId="0" applyFont="1" applyBorder="1" applyAlignment="1">
      <alignment horizontal="center" vertical="center" wrapText="1"/>
    </xf>
    <xf numFmtId="49" fontId="45" fillId="0" borderId="24" xfId="0" applyNumberFormat="1" applyFont="1" applyBorder="1" applyAlignment="1">
      <alignment horizontal="center" vertical="center" textRotation="90" shrinkToFit="1"/>
    </xf>
    <xf numFmtId="49" fontId="45" fillId="0" borderId="13" xfId="0" applyNumberFormat="1" applyFont="1" applyBorder="1" applyAlignment="1">
      <alignment horizontal="center" vertical="center" textRotation="90" shrinkToFit="1"/>
    </xf>
    <xf numFmtId="49" fontId="45" fillId="0" borderId="22" xfId="0" applyNumberFormat="1" applyFont="1" applyBorder="1" applyAlignment="1">
      <alignment horizontal="center" vertical="center" textRotation="90" shrinkToFit="1"/>
    </xf>
    <xf numFmtId="3" fontId="45" fillId="0" borderId="43" xfId="0" applyNumberFormat="1" applyFont="1" applyBorder="1" applyAlignment="1">
      <alignment horizontal="center" vertical="center" textRotation="90" wrapText="1" shrinkToFit="1"/>
    </xf>
    <xf numFmtId="3" fontId="45" fillId="0" borderId="37" xfId="0" applyNumberFormat="1" applyFont="1" applyBorder="1" applyAlignment="1">
      <alignment horizontal="center" vertical="center" textRotation="90" wrapText="1" shrinkToFit="1"/>
    </xf>
    <xf numFmtId="3" fontId="45" fillId="0" borderId="52" xfId="0" applyNumberFormat="1" applyFont="1" applyBorder="1" applyAlignment="1">
      <alignment horizontal="center" vertical="center" textRotation="90" wrapText="1" shrinkToFit="1"/>
    </xf>
    <xf numFmtId="0" fontId="14" fillId="0" borderId="16" xfId="0" applyFont="1" applyBorder="1" applyAlignment="1">
      <alignment vertical="top" wrapText="1"/>
    </xf>
    <xf numFmtId="0" fontId="14" fillId="0" borderId="13" xfId="0" applyFont="1" applyBorder="1" applyAlignment="1">
      <alignment vertical="top" wrapText="1"/>
    </xf>
    <xf numFmtId="0" fontId="14" fillId="0" borderId="28" xfId="0" applyFont="1" applyBorder="1" applyAlignment="1">
      <alignment vertical="top" wrapText="1"/>
    </xf>
    <xf numFmtId="0" fontId="42" fillId="0" borderId="16" xfId="0" applyFont="1" applyBorder="1" applyAlignment="1">
      <alignment horizontal="center" vertical="top" wrapText="1"/>
    </xf>
    <xf numFmtId="0" fontId="42" fillId="0" borderId="13" xfId="0" applyFont="1" applyBorder="1" applyAlignment="1">
      <alignment horizontal="center" vertical="top" wrapText="1"/>
    </xf>
    <xf numFmtId="0" fontId="42" fillId="0" borderId="28" xfId="0" applyFont="1" applyBorder="1" applyAlignment="1">
      <alignment horizontal="center" vertical="top" wrapText="1"/>
    </xf>
    <xf numFmtId="0" fontId="41" fillId="0" borderId="0" xfId="0" applyFont="1" applyAlignment="1">
      <alignment horizontal="center" vertical="top" wrapText="1"/>
    </xf>
    <xf numFmtId="49" fontId="3" fillId="0" borderId="89" xfId="0" applyNumberFormat="1" applyFont="1" applyBorder="1" applyAlignment="1">
      <alignment horizontal="left" vertical="top" wrapText="1"/>
    </xf>
    <xf numFmtId="49" fontId="43" fillId="13" borderId="26" xfId="0" applyNumberFormat="1" applyFont="1" applyFill="1" applyBorder="1" applyAlignment="1">
      <alignment horizontal="right" vertical="top"/>
    </xf>
    <xf numFmtId="49" fontId="43" fillId="9" borderId="48" xfId="0" applyNumberFormat="1" applyFont="1" applyFill="1" applyBorder="1" applyAlignment="1">
      <alignment horizontal="right" vertical="top"/>
    </xf>
    <xf numFmtId="49" fontId="43" fillId="9" borderId="107" xfId="0" applyNumberFormat="1" applyFont="1" applyFill="1" applyBorder="1" applyAlignment="1">
      <alignment horizontal="right" vertical="top"/>
    </xf>
    <xf numFmtId="49" fontId="23" fillId="0" borderId="13" xfId="0" applyNumberFormat="1" applyFont="1" applyBorder="1" applyAlignment="1">
      <alignment horizontal="center" vertical="center" textRotation="90" wrapText="1"/>
    </xf>
    <xf numFmtId="166" fontId="3" fillId="6" borderId="32" xfId="0" applyNumberFormat="1" applyFont="1" applyFill="1" applyBorder="1" applyAlignment="1">
      <alignment vertical="top" wrapText="1"/>
    </xf>
    <xf numFmtId="0" fontId="6" fillId="6" borderId="29" xfId="0" applyFont="1" applyFill="1" applyBorder="1" applyAlignment="1">
      <alignment vertical="top" wrapText="1"/>
    </xf>
    <xf numFmtId="0" fontId="12" fillId="0" borderId="33" xfId="0" applyFont="1" applyBorder="1" applyAlignment="1">
      <alignment vertical="top" wrapText="1"/>
    </xf>
    <xf numFmtId="0" fontId="12" fillId="0" borderId="0" xfId="0" applyFont="1" applyAlignment="1">
      <alignment vertical="top" wrapText="1"/>
    </xf>
    <xf numFmtId="0" fontId="12" fillId="2" borderId="36" xfId="0" applyFont="1" applyFill="1" applyBorder="1" applyAlignment="1">
      <alignment horizontal="center" vertical="top" wrapText="1"/>
    </xf>
    <xf numFmtId="0" fontId="12" fillId="2" borderId="48" xfId="0" applyFont="1" applyFill="1" applyBorder="1" applyAlignment="1">
      <alignment horizontal="center" vertical="top" wrapText="1"/>
    </xf>
    <xf numFmtId="0" fontId="12" fillId="2" borderId="58" xfId="0" applyFont="1" applyFill="1" applyBorder="1" applyAlignment="1">
      <alignment horizontal="center" vertical="top" wrapText="1"/>
    </xf>
    <xf numFmtId="49" fontId="12" fillId="0" borderId="18" xfId="0" applyNumberFormat="1" applyFont="1" applyBorder="1" applyAlignment="1">
      <alignment horizontal="center" vertical="top" wrapText="1"/>
    </xf>
    <xf numFmtId="0" fontId="16" fillId="0" borderId="20" xfId="0" applyFont="1" applyBorder="1" applyAlignment="1">
      <alignment horizontal="center" vertical="top" wrapText="1"/>
    </xf>
    <xf numFmtId="0" fontId="10" fillId="0" borderId="33" xfId="0" applyFont="1" applyBorder="1" applyAlignment="1">
      <alignment horizontal="left" vertical="top" wrapText="1"/>
    </xf>
    <xf numFmtId="0" fontId="10" fillId="0" borderId="0" xfId="0" applyFont="1" applyAlignment="1">
      <alignment horizontal="left" vertical="top" wrapText="1"/>
    </xf>
    <xf numFmtId="0" fontId="30" fillId="6" borderId="85" xfId="0" applyFont="1" applyFill="1" applyBorder="1" applyAlignment="1">
      <alignment vertical="top" wrapText="1"/>
    </xf>
    <xf numFmtId="0" fontId="30" fillId="6" borderId="29" xfId="0" applyFont="1" applyFill="1" applyBorder="1" applyAlignment="1">
      <alignment vertical="top" wrapText="1"/>
    </xf>
    <xf numFmtId="0" fontId="12" fillId="6" borderId="4" xfId="0" applyFont="1" applyFill="1" applyBorder="1" applyAlignment="1">
      <alignment horizontal="center" vertical="top" wrapText="1"/>
    </xf>
    <xf numFmtId="0" fontId="3" fillId="0" borderId="4" xfId="0" applyFont="1" applyBorder="1" applyAlignment="1">
      <alignment horizontal="center" vertical="top" wrapText="1"/>
    </xf>
    <xf numFmtId="49" fontId="20" fillId="6" borderId="40" xfId="0" applyNumberFormat="1" applyFont="1" applyFill="1" applyBorder="1" applyAlignment="1">
      <alignment horizontal="center" vertical="center" textRotation="90" wrapText="1"/>
    </xf>
    <xf numFmtId="0" fontId="28" fillId="6" borderId="34" xfId="0" applyFont="1" applyFill="1" applyBorder="1" applyAlignment="1">
      <alignment horizontal="center" vertical="center" textRotation="90" wrapText="1"/>
    </xf>
    <xf numFmtId="49" fontId="19" fillId="6" borderId="17" xfId="0" applyNumberFormat="1" applyFont="1" applyFill="1" applyBorder="1" applyAlignment="1">
      <alignment horizontal="center" vertical="top"/>
    </xf>
    <xf numFmtId="0" fontId="27" fillId="6" borderId="27" xfId="0" applyFont="1" applyFill="1" applyBorder="1" applyAlignment="1">
      <alignment horizontal="center"/>
    </xf>
    <xf numFmtId="49" fontId="24" fillId="6" borderId="4" xfId="0" applyNumberFormat="1" applyFont="1" applyFill="1" applyBorder="1" applyAlignment="1">
      <alignment horizontal="center" vertical="top" wrapText="1"/>
    </xf>
    <xf numFmtId="0" fontId="33" fillId="6" borderId="20" xfId="0" applyFont="1" applyFill="1" applyBorder="1" applyAlignment="1">
      <alignment wrapText="1"/>
    </xf>
    <xf numFmtId="49" fontId="19" fillId="9" borderId="33" xfId="0" applyNumberFormat="1" applyFont="1" applyFill="1" applyBorder="1" applyAlignment="1">
      <alignment horizontal="center" vertical="top"/>
    </xf>
    <xf numFmtId="49" fontId="19" fillId="2" borderId="37" xfId="0" applyNumberFormat="1" applyFont="1" applyFill="1" applyBorder="1" applyAlignment="1">
      <alignment horizontal="center" vertical="top"/>
    </xf>
    <xf numFmtId="49" fontId="19" fillId="8" borderId="13" xfId="0" applyNumberFormat="1" applyFont="1" applyFill="1" applyBorder="1" applyAlignment="1">
      <alignment horizontal="center" vertical="top" wrapText="1"/>
    </xf>
    <xf numFmtId="49" fontId="19" fillId="9" borderId="6" xfId="0" applyNumberFormat="1" applyFont="1" applyFill="1" applyBorder="1" applyAlignment="1">
      <alignment horizontal="center" vertical="top"/>
    </xf>
    <xf numFmtId="49" fontId="19" fillId="9" borderId="7" xfId="0" applyNumberFormat="1" applyFont="1" applyFill="1" applyBorder="1" applyAlignment="1">
      <alignment horizontal="center" vertical="top"/>
    </xf>
    <xf numFmtId="49" fontId="23" fillId="6" borderId="40" xfId="0" applyNumberFormat="1" applyFont="1" applyFill="1" applyBorder="1" applyAlignment="1">
      <alignment horizontal="center" vertical="center" textRotation="90" wrapText="1"/>
    </xf>
    <xf numFmtId="0" fontId="22" fillId="6" borderId="37" xfId="0" applyFont="1" applyFill="1" applyBorder="1" applyAlignment="1">
      <alignment horizontal="center" vertical="center" wrapText="1"/>
    </xf>
    <xf numFmtId="0" fontId="22" fillId="6" borderId="62" xfId="0" applyFont="1" applyFill="1" applyBorder="1" applyAlignment="1">
      <alignment horizontal="center" vertical="center" wrapText="1"/>
    </xf>
    <xf numFmtId="49" fontId="12" fillId="6" borderId="4" xfId="0" applyNumberFormat="1" applyFont="1" applyFill="1" applyBorder="1" applyAlignment="1">
      <alignment horizontal="center" vertical="top" wrapText="1"/>
    </xf>
    <xf numFmtId="49" fontId="12" fillId="6" borderId="44" xfId="0" applyNumberFormat="1" applyFont="1" applyFill="1" applyBorder="1" applyAlignment="1">
      <alignment horizontal="center" vertical="top" wrapText="1"/>
    </xf>
    <xf numFmtId="49" fontId="19" fillId="6" borderId="13" xfId="0" applyNumberFormat="1" applyFont="1" applyFill="1" applyBorder="1" applyAlignment="1">
      <alignment vertical="top"/>
    </xf>
    <xf numFmtId="49" fontId="19" fillId="6" borderId="28" xfId="0" applyNumberFormat="1" applyFont="1" applyFill="1" applyBorder="1" applyAlignment="1">
      <alignment vertical="top"/>
    </xf>
    <xf numFmtId="0" fontId="30" fillId="3" borderId="14" xfId="0" applyFont="1" applyFill="1" applyBorder="1" applyAlignment="1">
      <alignment vertical="top" wrapText="1"/>
    </xf>
    <xf numFmtId="0" fontId="35" fillId="0" borderId="14" xfId="0" applyFont="1" applyBorder="1" applyAlignment="1">
      <alignment vertical="top" wrapText="1"/>
    </xf>
    <xf numFmtId="0" fontId="26" fillId="6" borderId="32" xfId="0" applyFont="1" applyFill="1" applyBorder="1" applyAlignment="1">
      <alignment horizontal="center" vertical="center" textRotation="90" wrapText="1"/>
    </xf>
    <xf numFmtId="0" fontId="0" fillId="0" borderId="29" xfId="0" applyBorder="1" applyAlignment="1">
      <alignment horizontal="center" vertical="center" textRotation="90" wrapText="1"/>
    </xf>
    <xf numFmtId="0" fontId="3" fillId="3" borderId="17" xfId="0" applyFont="1" applyFill="1" applyBorder="1" applyAlignment="1">
      <alignment vertical="top" wrapText="1"/>
    </xf>
    <xf numFmtId="0" fontId="0" fillId="0" borderId="27" xfId="0" applyBorder="1" applyAlignment="1">
      <alignment vertical="top" wrapText="1"/>
    </xf>
    <xf numFmtId="166" fontId="3" fillId="0" borderId="17" xfId="0" applyNumberFormat="1" applyFont="1" applyBorder="1" applyAlignment="1">
      <alignment horizontal="left" vertical="top" wrapText="1"/>
    </xf>
    <xf numFmtId="0" fontId="6" fillId="0" borderId="27" xfId="0" applyFont="1" applyBorder="1" applyAlignment="1">
      <alignment horizontal="left" vertical="top" wrapText="1"/>
    </xf>
    <xf numFmtId="49" fontId="19" fillId="2" borderId="13" xfId="0" applyNumberFormat="1" applyFont="1" applyFill="1" applyBorder="1" applyAlignment="1">
      <alignment horizontal="center" vertical="top"/>
    </xf>
    <xf numFmtId="0" fontId="12" fillId="3" borderId="40" xfId="0" applyFont="1" applyFill="1" applyBorder="1" applyAlignment="1">
      <alignment vertical="top" wrapText="1"/>
    </xf>
    <xf numFmtId="0" fontId="12" fillId="3" borderId="34" xfId="0" applyFont="1" applyFill="1" applyBorder="1" applyAlignment="1">
      <alignment vertical="top" wrapText="1"/>
    </xf>
    <xf numFmtId="49" fontId="19" fillId="8" borderId="13" xfId="0" applyNumberFormat="1" applyFont="1" applyFill="1" applyBorder="1" applyAlignment="1">
      <alignment horizontal="center" vertical="top"/>
    </xf>
    <xf numFmtId="49" fontId="19" fillId="6" borderId="16" xfId="0" applyNumberFormat="1" applyFont="1" applyFill="1" applyBorder="1" applyAlignment="1">
      <alignment horizontal="center" vertical="top"/>
    </xf>
    <xf numFmtId="49" fontId="19" fillId="6" borderId="28" xfId="0" applyNumberFormat="1" applyFont="1" applyFill="1" applyBorder="1" applyAlignment="1">
      <alignment horizontal="center" vertical="top"/>
    </xf>
    <xf numFmtId="49" fontId="12" fillId="6" borderId="18" xfId="0" applyNumberFormat="1" applyFont="1" applyFill="1" applyBorder="1" applyAlignment="1">
      <alignment horizontal="center" vertical="top"/>
    </xf>
    <xf numFmtId="49" fontId="12" fillId="6" borderId="4" xfId="0" applyNumberFormat="1" applyFont="1" applyFill="1" applyBorder="1" applyAlignment="1">
      <alignment horizontal="center" vertical="top"/>
    </xf>
    <xf numFmtId="49" fontId="12" fillId="6" borderId="13" xfId="0" applyNumberFormat="1" applyFont="1" applyFill="1" applyBorder="1" applyAlignment="1">
      <alignment horizontal="center" vertical="center" textRotation="90" wrapText="1"/>
    </xf>
    <xf numFmtId="0" fontId="16" fillId="6" borderId="28" xfId="0" applyFont="1" applyFill="1" applyBorder="1" applyAlignment="1">
      <alignment horizontal="center" vertical="center" textRotation="90" wrapText="1"/>
    </xf>
    <xf numFmtId="0" fontId="24" fillId="0" borderId="32" xfId="0" applyFont="1" applyBorder="1" applyAlignment="1">
      <alignment vertical="center" textRotation="90" wrapText="1"/>
    </xf>
    <xf numFmtId="0" fontId="33" fillId="0" borderId="29" xfId="0" applyFont="1" applyBorder="1" applyAlignment="1">
      <alignment vertical="center" textRotation="90" wrapText="1"/>
    </xf>
    <xf numFmtId="49" fontId="31" fillId="6" borderId="16" xfId="0" applyNumberFormat="1" applyFont="1" applyFill="1" applyBorder="1" applyAlignment="1">
      <alignment vertical="top" textRotation="90" wrapText="1" shrinkToFit="1"/>
    </xf>
    <xf numFmtId="49" fontId="36" fillId="0" borderId="28" xfId="0" applyNumberFormat="1" applyFont="1" applyBorder="1" applyAlignment="1">
      <alignment vertical="top" wrapText="1"/>
    </xf>
    <xf numFmtId="0" fontId="3" fillId="6" borderId="17" xfId="0" applyFont="1" applyFill="1" applyBorder="1" applyAlignment="1">
      <alignment horizontal="left" vertical="top" wrapText="1"/>
    </xf>
    <xf numFmtId="0" fontId="3" fillId="6" borderId="27" xfId="0" applyFont="1" applyFill="1" applyBorder="1" applyAlignment="1">
      <alignment horizontal="left" vertical="top" wrapText="1"/>
    </xf>
    <xf numFmtId="0" fontId="12" fillId="6" borderId="7" xfId="0" applyFont="1" applyFill="1" applyBorder="1" applyAlignment="1">
      <alignment horizontal="center" vertical="center" textRotation="90" wrapText="1"/>
    </xf>
    <xf numFmtId="0" fontId="12" fillId="6" borderId="29" xfId="0" applyFont="1" applyFill="1" applyBorder="1" applyAlignment="1">
      <alignment horizontal="center" vertical="center" textRotation="90" wrapText="1"/>
    </xf>
    <xf numFmtId="49" fontId="19" fillId="6" borderId="16" xfId="0" applyNumberFormat="1" applyFont="1" applyFill="1" applyBorder="1" applyAlignment="1">
      <alignment horizontal="center" vertical="top" wrapText="1"/>
    </xf>
    <xf numFmtId="49" fontId="19" fillId="6" borderId="28" xfId="0" applyNumberFormat="1" applyFont="1" applyFill="1" applyBorder="1" applyAlignment="1">
      <alignment horizontal="center" vertical="top" wrapText="1"/>
    </xf>
    <xf numFmtId="0" fontId="12" fillId="6" borderId="32" xfId="0" applyFont="1" applyFill="1" applyBorder="1" applyAlignment="1">
      <alignment horizontal="center" vertical="center" textRotation="90" wrapText="1"/>
    </xf>
    <xf numFmtId="166" fontId="19" fillId="8" borderId="60" xfId="0" applyNumberFormat="1" applyFont="1" applyFill="1" applyBorder="1" applyAlignment="1">
      <alignment horizontal="center" vertical="top" wrapText="1"/>
    </xf>
    <xf numFmtId="166" fontId="19" fillId="8" borderId="26" xfId="0" applyNumberFormat="1" applyFont="1" applyFill="1" applyBorder="1" applyAlignment="1">
      <alignment horizontal="center" vertical="top" wrapText="1"/>
    </xf>
    <xf numFmtId="166" fontId="19" fillId="8" borderId="31" xfId="0" applyNumberFormat="1" applyFont="1" applyFill="1" applyBorder="1" applyAlignment="1">
      <alignment horizontal="center" vertical="top" wrapText="1"/>
    </xf>
    <xf numFmtId="0" fontId="19" fillId="0" borderId="36"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58" xfId="0" applyFont="1" applyBorder="1" applyAlignment="1">
      <alignment horizontal="center" vertical="center" wrapText="1"/>
    </xf>
    <xf numFmtId="166" fontId="19" fillId="4" borderId="50" xfId="0" applyNumberFormat="1" applyFont="1" applyFill="1" applyBorder="1" applyAlignment="1">
      <alignment horizontal="center" vertical="top" wrapText="1"/>
    </xf>
    <xf numFmtId="166" fontId="19" fillId="4" borderId="57" xfId="0" applyNumberFormat="1" applyFont="1" applyFill="1" applyBorder="1" applyAlignment="1">
      <alignment horizontal="center" vertical="top" wrapText="1"/>
    </xf>
    <xf numFmtId="166" fontId="19" fillId="4" borderId="59" xfId="0" applyNumberFormat="1" applyFont="1" applyFill="1" applyBorder="1" applyAlignment="1">
      <alignment horizontal="center" vertical="top" wrapText="1"/>
    </xf>
    <xf numFmtId="166" fontId="12" fillId="0" borderId="51" xfId="0" applyNumberFormat="1" applyFont="1" applyBorder="1" applyAlignment="1">
      <alignment horizontal="center" vertical="top" wrapText="1"/>
    </xf>
    <xf numFmtId="166" fontId="12" fillId="0" borderId="56" xfId="0" applyNumberFormat="1" applyFont="1" applyBorder="1" applyAlignment="1">
      <alignment horizontal="center" vertical="top" wrapText="1"/>
    </xf>
    <xf numFmtId="166" fontId="12" fillId="0" borderId="55" xfId="0" applyNumberFormat="1" applyFont="1" applyBorder="1" applyAlignment="1">
      <alignment horizontal="center" vertical="top" wrapText="1"/>
    </xf>
    <xf numFmtId="166" fontId="12" fillId="8" borderId="51" xfId="0" applyNumberFormat="1" applyFont="1" applyFill="1" applyBorder="1" applyAlignment="1">
      <alignment horizontal="center" vertical="top" wrapText="1"/>
    </xf>
    <xf numFmtId="166" fontId="12" fillId="8" borderId="56" xfId="0" applyNumberFormat="1" applyFont="1" applyFill="1" applyBorder="1" applyAlignment="1">
      <alignment horizontal="center" vertical="top" wrapText="1"/>
    </xf>
    <xf numFmtId="166" fontId="12" fillId="8" borderId="55" xfId="0" applyNumberFormat="1" applyFont="1" applyFill="1" applyBorder="1" applyAlignment="1">
      <alignment horizontal="center" vertical="top" wrapText="1"/>
    </xf>
    <xf numFmtId="166" fontId="19" fillId="4" borderId="51" xfId="0" applyNumberFormat="1" applyFont="1" applyFill="1" applyBorder="1" applyAlignment="1">
      <alignment horizontal="center" vertical="top" wrapText="1"/>
    </xf>
    <xf numFmtId="166" fontId="19" fillId="4" borderId="56" xfId="0" applyNumberFormat="1" applyFont="1" applyFill="1" applyBorder="1" applyAlignment="1">
      <alignment horizontal="center" vertical="top" wrapText="1"/>
    </xf>
    <xf numFmtId="166" fontId="19" fillId="4" borderId="55" xfId="0" applyNumberFormat="1" applyFont="1" applyFill="1" applyBorder="1" applyAlignment="1">
      <alignment horizontal="center" vertical="top" wrapText="1"/>
    </xf>
    <xf numFmtId="0" fontId="12" fillId="0" borderId="26" xfId="0" applyFont="1" applyBorder="1" applyAlignment="1">
      <alignment horizontal="right" vertical="top"/>
    </xf>
    <xf numFmtId="0" fontId="16" fillId="0" borderId="26" xfId="0" applyFont="1" applyBorder="1" applyAlignment="1">
      <alignment horizontal="right" vertical="top"/>
    </xf>
    <xf numFmtId="0" fontId="12" fillId="0" borderId="49" xfId="0" applyFont="1" applyBorder="1" applyAlignment="1">
      <alignment horizontal="center" vertical="center" textRotation="90" wrapText="1"/>
    </xf>
    <xf numFmtId="0" fontId="12" fillId="0" borderId="4" xfId="0" applyFont="1" applyBorder="1" applyAlignment="1">
      <alignment horizontal="center" vertical="center" textRotation="90" wrapText="1"/>
    </xf>
    <xf numFmtId="0" fontId="12" fillId="0" borderId="42" xfId="0" applyFont="1" applyBorder="1" applyAlignment="1">
      <alignment horizontal="center" vertical="center" textRotation="90" wrapText="1"/>
    </xf>
    <xf numFmtId="0" fontId="12" fillId="0" borderId="39" xfId="0" applyFont="1" applyBorder="1" applyAlignment="1">
      <alignment horizontal="center" vertical="center"/>
    </xf>
    <xf numFmtId="0" fontId="12" fillId="0" borderId="56" xfId="0" applyFont="1" applyBorder="1" applyAlignment="1">
      <alignment horizontal="center" vertical="center"/>
    </xf>
    <xf numFmtId="0" fontId="12" fillId="0" borderId="55" xfId="0" applyFont="1" applyBorder="1" applyAlignment="1">
      <alignment horizontal="center" vertical="center"/>
    </xf>
    <xf numFmtId="0" fontId="19" fillId="0" borderId="50"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59" xfId="0" applyFont="1" applyBorder="1" applyAlignment="1">
      <alignment horizontal="center" vertical="center" wrapText="1"/>
    </xf>
    <xf numFmtId="0" fontId="12" fillId="0" borderId="46" xfId="0" applyFont="1" applyBorder="1" applyAlignment="1">
      <alignment horizontal="center" vertical="center" textRotation="90" shrinkToFit="1"/>
    </xf>
    <xf numFmtId="0" fontId="12" fillId="0" borderId="44" xfId="0" applyFont="1" applyBorder="1" applyAlignment="1">
      <alignment horizontal="center" vertical="center" textRotation="90" shrinkToFit="1"/>
    </xf>
    <xf numFmtId="0" fontId="12" fillId="0" borderId="31" xfId="0" applyFont="1" applyBorder="1" applyAlignment="1">
      <alignment horizontal="center" vertical="center" textRotation="90" shrinkToFit="1"/>
    </xf>
    <xf numFmtId="0" fontId="12" fillId="0" borderId="49" xfId="0" applyFont="1" applyBorder="1" applyAlignment="1">
      <alignment horizontal="center" vertical="center" textRotation="90" shrinkToFit="1"/>
    </xf>
    <xf numFmtId="0" fontId="12" fillId="0" borderId="4" xfId="0" applyFont="1" applyBorder="1" applyAlignment="1">
      <alignment horizontal="center" vertical="center" textRotation="90" shrinkToFit="1"/>
    </xf>
    <xf numFmtId="0" fontId="12" fillId="0" borderId="42" xfId="0" applyFont="1" applyBorder="1" applyAlignment="1">
      <alignment horizontal="center" vertical="center" textRotation="90" shrinkToFit="1"/>
    </xf>
    <xf numFmtId="0" fontId="12" fillId="0" borderId="32" xfId="0" applyFont="1" applyBorder="1" applyAlignment="1">
      <alignment horizontal="center" vertical="center" wrapText="1"/>
    </xf>
    <xf numFmtId="0" fontId="12" fillId="0" borderId="8" xfId="0" applyFont="1" applyBorder="1" applyAlignment="1">
      <alignment horizontal="center" vertical="center" wrapText="1"/>
    </xf>
    <xf numFmtId="0" fontId="19" fillId="0" borderId="50" xfId="0" applyFont="1" applyBorder="1" applyAlignment="1">
      <alignment horizontal="center" vertical="center"/>
    </xf>
    <xf numFmtId="0" fontId="19" fillId="0" borderId="57" xfId="0" applyFont="1" applyBorder="1" applyAlignment="1">
      <alignment horizontal="center" vertical="center"/>
    </xf>
    <xf numFmtId="0" fontId="19" fillId="0" borderId="59" xfId="0" applyFont="1" applyBorder="1" applyAlignment="1">
      <alignment horizontal="center" vertical="center"/>
    </xf>
    <xf numFmtId="3" fontId="14" fillId="0" borderId="67" xfId="0" applyNumberFormat="1" applyFont="1" applyBorder="1" applyAlignment="1">
      <alignment horizontal="center" vertical="center" wrapText="1"/>
    </xf>
    <xf numFmtId="3" fontId="14" fillId="0" borderId="33" xfId="0" applyNumberFormat="1" applyFont="1" applyBorder="1" applyAlignment="1">
      <alignment horizontal="center" vertical="center" wrapText="1"/>
    </xf>
    <xf numFmtId="3" fontId="14" fillId="0" borderId="49" xfId="0" applyNumberFormat="1" applyFont="1" applyBorder="1" applyAlignment="1">
      <alignment horizontal="center" vertical="center" wrapText="1"/>
    </xf>
    <xf numFmtId="3" fontId="14" fillId="0" borderId="4" xfId="0" applyNumberFormat="1" applyFont="1" applyBorder="1" applyAlignment="1">
      <alignment horizontal="center" vertical="center" wrapText="1"/>
    </xf>
    <xf numFmtId="3" fontId="14" fillId="0" borderId="42" xfId="0" applyNumberFormat="1" applyFont="1" applyBorder="1" applyAlignment="1">
      <alignment horizontal="center" vertical="center" wrapText="1"/>
    </xf>
    <xf numFmtId="0" fontId="12" fillId="0" borderId="30" xfId="0" applyFont="1" applyBorder="1" applyAlignment="1">
      <alignment horizontal="center" vertical="center"/>
    </xf>
    <xf numFmtId="0" fontId="12" fillId="0" borderId="32" xfId="0" applyFont="1" applyBorder="1" applyAlignment="1">
      <alignment horizontal="center" vertical="center" textRotation="90" wrapText="1"/>
    </xf>
    <xf numFmtId="0" fontId="12" fillId="0" borderId="8" xfId="0" applyFont="1" applyBorder="1" applyAlignment="1">
      <alignment horizontal="center" vertical="center" textRotation="90" wrapText="1"/>
    </xf>
    <xf numFmtId="0" fontId="12" fillId="0" borderId="24" xfId="0" applyFont="1" applyBorder="1" applyAlignment="1">
      <alignment horizontal="center" vertical="center" textRotation="90" shrinkToFit="1"/>
    </xf>
    <xf numFmtId="0" fontId="12" fillId="0" borderId="13" xfId="0" applyFont="1" applyBorder="1" applyAlignment="1">
      <alignment horizontal="center" vertical="center" textRotation="90" shrinkToFit="1"/>
    </xf>
    <xf numFmtId="0" fontId="12" fillId="0" borderId="22" xfId="0" applyFont="1" applyBorder="1" applyAlignment="1">
      <alignment horizontal="center" vertical="center" textRotation="90" shrinkToFit="1"/>
    </xf>
    <xf numFmtId="0" fontId="16" fillId="0" borderId="13" xfId="0" applyFont="1" applyBorder="1" applyAlignment="1">
      <alignment horizontal="center" vertical="center" textRotation="90" shrinkToFit="1"/>
    </xf>
    <xf numFmtId="0" fontId="16" fillId="0" borderId="22" xfId="0" applyFont="1" applyBorder="1" applyAlignment="1">
      <alignment horizontal="center" vertical="center" textRotation="90" shrinkToFit="1"/>
    </xf>
    <xf numFmtId="0" fontId="12" fillId="0" borderId="43" xfId="0" applyFont="1" applyBorder="1" applyAlignment="1">
      <alignment horizontal="center" vertical="center" shrinkToFit="1"/>
    </xf>
    <xf numFmtId="0" fontId="12" fillId="0" borderId="37" xfId="0" applyFont="1" applyBorder="1" applyAlignment="1">
      <alignment horizontal="center" vertical="center" shrinkToFit="1"/>
    </xf>
    <xf numFmtId="0" fontId="12" fillId="0" borderId="52" xfId="0" applyFont="1" applyBorder="1" applyAlignment="1">
      <alignment horizontal="center" vertical="center" shrinkToFit="1"/>
    </xf>
    <xf numFmtId="0" fontId="19" fillId="9" borderId="39" xfId="0" applyFont="1" applyFill="1" applyBorder="1" applyAlignment="1">
      <alignment horizontal="left" vertical="top"/>
    </xf>
    <xf numFmtId="0" fontId="19" fillId="9" borderId="56" xfId="0" applyFont="1" applyFill="1" applyBorder="1" applyAlignment="1">
      <alignment horizontal="left" vertical="top"/>
    </xf>
    <xf numFmtId="0" fontId="19" fillId="9" borderId="55" xfId="0" applyFont="1" applyFill="1" applyBorder="1" applyAlignment="1">
      <alignment horizontal="left" vertical="top"/>
    </xf>
    <xf numFmtId="0" fontId="19" fillId="2" borderId="39" xfId="0" applyFont="1" applyFill="1" applyBorder="1" applyAlignment="1">
      <alignment horizontal="left" vertical="top" wrapText="1"/>
    </xf>
    <xf numFmtId="0" fontId="19" fillId="2" borderId="56" xfId="0" applyFont="1" applyFill="1" applyBorder="1" applyAlignment="1">
      <alignment horizontal="left" vertical="top" wrapText="1"/>
    </xf>
    <xf numFmtId="0" fontId="19" fillId="2" borderId="55" xfId="0" applyFont="1" applyFill="1" applyBorder="1" applyAlignment="1">
      <alignment horizontal="left" vertical="top" wrapText="1"/>
    </xf>
    <xf numFmtId="49" fontId="21" fillId="5" borderId="50" xfId="0" applyNumberFormat="1" applyFont="1" applyFill="1" applyBorder="1" applyAlignment="1">
      <alignment horizontal="left" vertical="top" wrapText="1"/>
    </xf>
    <xf numFmtId="49" fontId="21" fillId="5" borderId="57" xfId="0" applyNumberFormat="1" applyFont="1" applyFill="1" applyBorder="1" applyAlignment="1">
      <alignment horizontal="left" vertical="top" wrapText="1"/>
    </xf>
    <xf numFmtId="49" fontId="21" fillId="5" borderId="59" xfId="0" applyNumberFormat="1" applyFont="1" applyFill="1" applyBorder="1" applyAlignment="1">
      <alignment horizontal="left" vertical="top" wrapText="1"/>
    </xf>
    <xf numFmtId="0" fontId="21" fillId="7" borderId="51" xfId="0" applyFont="1" applyFill="1" applyBorder="1" applyAlignment="1">
      <alignment horizontal="left" vertical="top" wrapText="1"/>
    </xf>
    <xf numFmtId="0" fontId="21" fillId="7" borderId="56" xfId="0" applyFont="1" applyFill="1" applyBorder="1" applyAlignment="1">
      <alignment horizontal="left" vertical="top" wrapText="1"/>
    </xf>
    <xf numFmtId="0" fontId="21" fillId="7" borderId="55" xfId="0" applyFont="1" applyFill="1" applyBorder="1" applyAlignment="1">
      <alignment horizontal="left" vertical="top" wrapText="1"/>
    </xf>
    <xf numFmtId="49" fontId="23" fillId="6" borderId="16" xfId="0" applyNumberFormat="1" applyFont="1" applyFill="1" applyBorder="1" applyAlignment="1">
      <alignment horizontal="center" vertical="center" textRotation="90" wrapText="1"/>
    </xf>
    <xf numFmtId="49" fontId="23" fillId="6" borderId="13" xfId="0" applyNumberFormat="1" applyFont="1" applyFill="1" applyBorder="1" applyAlignment="1">
      <alignment horizontal="center" vertical="center" textRotation="90" wrapText="1"/>
    </xf>
    <xf numFmtId="49" fontId="16" fillId="6" borderId="28" xfId="0" applyNumberFormat="1" applyFont="1" applyFill="1" applyBorder="1" applyAlignment="1">
      <alignment horizontal="center" vertical="center" textRotation="90" wrapText="1"/>
    </xf>
    <xf numFmtId="49" fontId="12" fillId="6" borderId="18" xfId="0" applyNumberFormat="1" applyFont="1" applyFill="1" applyBorder="1" applyAlignment="1">
      <alignment horizontal="center" vertical="top" wrapText="1"/>
    </xf>
    <xf numFmtId="0" fontId="0" fillId="0" borderId="4" xfId="0" applyBorder="1" applyAlignment="1">
      <alignment horizontal="center" vertical="top" wrapText="1"/>
    </xf>
    <xf numFmtId="3" fontId="3" fillId="6" borderId="17" xfId="0" applyNumberFormat="1" applyFont="1" applyFill="1" applyBorder="1" applyAlignment="1">
      <alignment horizontal="justify" vertical="top" wrapText="1"/>
    </xf>
    <xf numFmtId="3" fontId="3" fillId="6" borderId="15" xfId="0" applyNumberFormat="1" applyFont="1" applyFill="1" applyBorder="1" applyAlignment="1">
      <alignment horizontal="justify" vertical="top" wrapText="1"/>
    </xf>
    <xf numFmtId="0" fontId="0" fillId="0" borderId="27" xfId="0" applyBorder="1" applyAlignment="1">
      <alignment horizontal="justify" vertical="top" wrapText="1"/>
    </xf>
    <xf numFmtId="166" fontId="3" fillId="3" borderId="32" xfId="0" applyNumberFormat="1" applyFont="1" applyFill="1" applyBorder="1" applyAlignment="1">
      <alignment vertical="top" wrapText="1"/>
    </xf>
    <xf numFmtId="166" fontId="3" fillId="3" borderId="7" xfId="0" applyNumberFormat="1" applyFont="1" applyFill="1" applyBorder="1" applyAlignment="1">
      <alignment vertical="top" wrapText="1"/>
    </xf>
    <xf numFmtId="0" fontId="0" fillId="0" borderId="29" xfId="0" applyBorder="1" applyAlignment="1">
      <alignment vertical="top" wrapText="1"/>
    </xf>
    <xf numFmtId="166" fontId="3" fillId="6" borderId="29" xfId="0" applyNumberFormat="1" applyFont="1" applyFill="1" applyBorder="1" applyAlignment="1">
      <alignment vertical="top" wrapText="1"/>
    </xf>
    <xf numFmtId="1" fontId="3" fillId="6" borderId="16" xfId="0" applyNumberFormat="1" applyFont="1" applyFill="1" applyBorder="1" applyAlignment="1">
      <alignment horizontal="center" vertical="top"/>
    </xf>
    <xf numFmtId="1" fontId="3" fillId="6" borderId="28" xfId="0" applyNumberFormat="1" applyFont="1" applyFill="1" applyBorder="1" applyAlignment="1">
      <alignment horizontal="center" vertical="top"/>
    </xf>
    <xf numFmtId="1" fontId="12" fillId="6" borderId="17" xfId="0" applyNumberFormat="1" applyFont="1" applyFill="1" applyBorder="1" applyAlignment="1">
      <alignment horizontal="center" vertical="top"/>
    </xf>
    <xf numFmtId="1" fontId="12" fillId="6" borderId="27" xfId="0" applyNumberFormat="1" applyFont="1" applyFill="1" applyBorder="1" applyAlignment="1">
      <alignment horizontal="center" vertical="top"/>
    </xf>
    <xf numFmtId="0" fontId="22" fillId="6" borderId="32" xfId="0" applyFont="1" applyFill="1" applyBorder="1" applyAlignment="1">
      <alignment horizontal="center" vertical="center" textRotation="90" wrapText="1"/>
    </xf>
    <xf numFmtId="0" fontId="22" fillId="6" borderId="7" xfId="0" applyFont="1" applyFill="1" applyBorder="1" applyAlignment="1">
      <alignment horizontal="center" vertical="center" textRotation="90" wrapText="1"/>
    </xf>
    <xf numFmtId="49" fontId="19" fillId="6" borderId="13" xfId="0" applyNumberFormat="1" applyFont="1" applyFill="1" applyBorder="1" applyAlignment="1">
      <alignment horizontal="center" vertical="top" wrapText="1"/>
    </xf>
    <xf numFmtId="0" fontId="12" fillId="0" borderId="7" xfId="0" applyFont="1" applyBorder="1" applyAlignment="1">
      <alignment horizontal="center" vertical="center" textRotation="90" wrapText="1"/>
    </xf>
    <xf numFmtId="0" fontId="12" fillId="0" borderId="29" xfId="0" applyFont="1" applyBorder="1" applyAlignment="1">
      <alignment horizontal="center" vertical="center" textRotation="90" wrapText="1"/>
    </xf>
    <xf numFmtId="49" fontId="19" fillId="8" borderId="24" xfId="0" applyNumberFormat="1" applyFont="1" applyFill="1" applyBorder="1" applyAlignment="1">
      <alignment horizontal="center" vertical="top"/>
    </xf>
    <xf numFmtId="3" fontId="19" fillId="6" borderId="40" xfId="0" applyNumberFormat="1" applyFont="1" applyFill="1" applyBorder="1" applyAlignment="1">
      <alignment vertical="top" wrapText="1"/>
    </xf>
    <xf numFmtId="3" fontId="19" fillId="6" borderId="80" xfId="0" applyNumberFormat="1" applyFont="1" applyFill="1" applyBorder="1" applyAlignment="1">
      <alignment vertical="top" wrapText="1"/>
    </xf>
    <xf numFmtId="0" fontId="12" fillId="6" borderId="32" xfId="0" applyFont="1" applyFill="1" applyBorder="1" applyAlignment="1">
      <alignment horizontal="left" vertical="top" wrapText="1"/>
    </xf>
    <xf numFmtId="0" fontId="12" fillId="6" borderId="29" xfId="0" applyFont="1" applyFill="1" applyBorder="1" applyAlignment="1">
      <alignment horizontal="left" vertical="top" wrapText="1"/>
    </xf>
    <xf numFmtId="49" fontId="12" fillId="6" borderId="15" xfId="0" applyNumberFormat="1" applyFont="1" applyFill="1" applyBorder="1" applyAlignment="1">
      <alignment horizontal="center" vertical="top"/>
    </xf>
    <xf numFmtId="49" fontId="12" fillId="6" borderId="27" xfId="0" applyNumberFormat="1" applyFont="1" applyFill="1" applyBorder="1" applyAlignment="1">
      <alignment horizontal="center" vertical="top"/>
    </xf>
    <xf numFmtId="49" fontId="19" fillId="2" borderId="24" xfId="0" applyNumberFormat="1" applyFont="1" applyFill="1" applyBorder="1" applyAlignment="1">
      <alignment horizontal="center" vertical="top"/>
    </xf>
    <xf numFmtId="3" fontId="12" fillId="6" borderId="4" xfId="0" applyNumberFormat="1" applyFont="1" applyFill="1" applyBorder="1" applyAlignment="1">
      <alignment horizontal="center" vertical="top" wrapText="1"/>
    </xf>
    <xf numFmtId="0" fontId="22" fillId="6" borderId="4" xfId="0" applyFont="1" applyFill="1" applyBorder="1" applyAlignment="1">
      <alignment horizontal="center" wrapText="1"/>
    </xf>
    <xf numFmtId="49" fontId="20" fillId="6" borderId="44" xfId="0" applyNumberFormat="1" applyFont="1" applyFill="1" applyBorder="1" applyAlignment="1">
      <alignment horizontal="center" vertical="top" wrapText="1"/>
    </xf>
    <xf numFmtId="49" fontId="20" fillId="6" borderId="45" xfId="0" applyNumberFormat="1" applyFont="1" applyFill="1" applyBorder="1" applyAlignment="1">
      <alignment horizontal="center" vertical="top" wrapText="1"/>
    </xf>
    <xf numFmtId="49" fontId="19" fillId="6" borderId="15" xfId="0" applyNumberFormat="1" applyFont="1" applyFill="1" applyBorder="1" applyAlignment="1">
      <alignment horizontal="center" vertical="top"/>
    </xf>
    <xf numFmtId="49" fontId="23" fillId="6" borderId="16" xfId="0" applyNumberFormat="1" applyFont="1" applyFill="1" applyBorder="1" applyAlignment="1">
      <alignment horizontal="center" vertical="top" textRotation="90" wrapText="1"/>
    </xf>
    <xf numFmtId="49" fontId="25" fillId="0" borderId="28" xfId="0" applyNumberFormat="1" applyFont="1" applyBorder="1" applyAlignment="1">
      <alignment horizontal="center" vertical="top" textRotation="90" wrapText="1"/>
    </xf>
    <xf numFmtId="49" fontId="19" fillId="6" borderId="27" xfId="0" applyNumberFormat="1" applyFont="1" applyFill="1" applyBorder="1" applyAlignment="1">
      <alignment horizontal="center" vertical="top"/>
    </xf>
    <xf numFmtId="49" fontId="12" fillId="6" borderId="20" xfId="0" applyNumberFormat="1" applyFont="1" applyFill="1" applyBorder="1" applyAlignment="1">
      <alignment horizontal="center" vertical="top" wrapText="1"/>
    </xf>
    <xf numFmtId="0" fontId="12" fillId="6" borderId="33" xfId="0" applyFont="1" applyFill="1" applyBorder="1" applyAlignment="1">
      <alignment horizontal="center" vertical="center" textRotation="90" wrapText="1"/>
    </xf>
    <xf numFmtId="0" fontId="12" fillId="6" borderId="61" xfId="0" applyFont="1" applyFill="1" applyBorder="1" applyAlignment="1">
      <alignment horizontal="center" vertical="center" textRotation="90" wrapText="1"/>
    </xf>
    <xf numFmtId="3" fontId="12" fillId="6" borderId="53" xfId="0" applyNumberFormat="1" applyFont="1" applyFill="1" applyBorder="1" applyAlignment="1">
      <alignment horizontal="center" vertical="center" textRotation="90" wrapText="1"/>
    </xf>
    <xf numFmtId="0" fontId="22" fillId="0" borderId="61" xfId="0" applyFont="1" applyBorder="1" applyAlignment="1">
      <alignment horizontal="center" vertical="center" textRotation="90" wrapText="1"/>
    </xf>
    <xf numFmtId="3" fontId="3" fillId="6" borderId="17" xfId="0" applyNumberFormat="1" applyFont="1" applyFill="1" applyBorder="1" applyAlignment="1">
      <alignment horizontal="left" vertical="top" wrapText="1"/>
    </xf>
    <xf numFmtId="3" fontId="3" fillId="6" borderId="27" xfId="0" applyNumberFormat="1" applyFont="1" applyFill="1" applyBorder="1" applyAlignment="1">
      <alignment horizontal="left" vertical="top" wrapText="1"/>
    </xf>
    <xf numFmtId="0" fontId="15" fillId="0" borderId="0" xfId="0" applyFont="1" applyAlignment="1">
      <alignment horizontal="right" wrapText="1"/>
    </xf>
    <xf numFmtId="0" fontId="16" fillId="0" borderId="0" xfId="0" applyFont="1" applyAlignment="1">
      <alignment horizontal="right"/>
    </xf>
    <xf numFmtId="0" fontId="15" fillId="0" borderId="0" xfId="0" applyFont="1" applyAlignment="1">
      <alignment horizontal="center" vertical="top" wrapText="1"/>
    </xf>
    <xf numFmtId="0" fontId="20" fillId="0" borderId="17" xfId="0" applyFont="1" applyBorder="1" applyAlignment="1">
      <alignment horizontal="center" vertical="center" textRotation="90" wrapText="1"/>
    </xf>
    <xf numFmtId="0" fontId="20" fillId="0" borderId="23" xfId="0" applyFont="1" applyBorder="1" applyAlignment="1">
      <alignment horizontal="center" vertical="center" textRotation="90" wrapText="1"/>
    </xf>
    <xf numFmtId="0" fontId="19" fillId="8" borderId="60" xfId="0" applyFont="1" applyFill="1" applyBorder="1" applyAlignment="1">
      <alignment horizontal="right" vertical="top" wrapText="1"/>
    </xf>
    <xf numFmtId="0" fontId="19" fillId="8" borderId="26" xfId="0" applyFont="1" applyFill="1" applyBorder="1" applyAlignment="1">
      <alignment horizontal="right" vertical="top" wrapText="1"/>
    </xf>
    <xf numFmtId="0" fontId="19" fillId="8" borderId="31" xfId="0" applyFont="1" applyFill="1" applyBorder="1" applyAlignment="1">
      <alignment horizontal="right" vertical="top" wrapText="1"/>
    </xf>
    <xf numFmtId="0" fontId="19" fillId="4" borderId="51" xfId="0" applyFont="1" applyFill="1" applyBorder="1" applyAlignment="1">
      <alignment horizontal="right" vertical="top" wrapText="1"/>
    </xf>
    <xf numFmtId="0" fontId="19" fillId="4" borderId="56" xfId="0" applyFont="1" applyFill="1" applyBorder="1" applyAlignment="1">
      <alignment horizontal="right" vertical="top" wrapText="1"/>
    </xf>
    <xf numFmtId="0" fontId="19" fillId="4" borderId="55" xfId="0" applyFont="1" applyFill="1" applyBorder="1" applyAlignment="1">
      <alignment horizontal="right" vertical="top" wrapText="1"/>
    </xf>
    <xf numFmtId="0" fontId="12" fillId="0" borderId="51" xfId="0" applyFont="1" applyBorder="1" applyAlignment="1">
      <alignment horizontal="left" vertical="top" wrapText="1"/>
    </xf>
    <xf numFmtId="0" fontId="12" fillId="0" borderId="56" xfId="0" applyFont="1" applyBorder="1" applyAlignment="1">
      <alignment horizontal="left" vertical="top" wrapText="1"/>
    </xf>
    <xf numFmtId="0" fontId="12" fillId="0" borderId="55" xfId="0" applyFont="1" applyBorder="1" applyAlignment="1">
      <alignment horizontal="left" vertical="top" wrapText="1"/>
    </xf>
    <xf numFmtId="0" fontId="12" fillId="3" borderId="51" xfId="0" applyFont="1" applyFill="1" applyBorder="1" applyAlignment="1">
      <alignment horizontal="left" vertical="top" wrapText="1"/>
    </xf>
    <xf numFmtId="0" fontId="16" fillId="0" borderId="56" xfId="0" applyFont="1" applyBorder="1" applyAlignment="1">
      <alignment horizontal="left" vertical="top" wrapText="1"/>
    </xf>
    <xf numFmtId="0" fontId="16" fillId="0" borderId="55" xfId="0" applyFont="1" applyBorder="1" applyAlignment="1">
      <alignment horizontal="left" vertical="top" wrapText="1"/>
    </xf>
    <xf numFmtId="49" fontId="19" fillId="0" borderId="26" xfId="0" applyNumberFormat="1" applyFont="1" applyBorder="1" applyAlignment="1">
      <alignment horizontal="center" vertical="top" wrapText="1"/>
    </xf>
    <xf numFmtId="0" fontId="19" fillId="0" borderId="48" xfId="0" applyFont="1" applyBorder="1" applyAlignment="1">
      <alignment horizontal="center" vertical="center" wrapText="1"/>
    </xf>
    <xf numFmtId="0" fontId="19" fillId="0" borderId="58" xfId="0" applyFont="1" applyBorder="1" applyAlignment="1">
      <alignment horizontal="center" vertical="center" wrapText="1"/>
    </xf>
    <xf numFmtId="0" fontId="19" fillId="4" borderId="50" xfId="0" applyFont="1" applyFill="1" applyBorder="1" applyAlignment="1">
      <alignment horizontal="right" vertical="top" wrapText="1"/>
    </xf>
    <xf numFmtId="0" fontId="19" fillId="4" borderId="57" xfId="0" applyFont="1" applyFill="1" applyBorder="1" applyAlignment="1">
      <alignment horizontal="right" vertical="top" wrapText="1"/>
    </xf>
    <xf numFmtId="0" fontId="19" fillId="4" borderId="59" xfId="0" applyFont="1" applyFill="1" applyBorder="1" applyAlignment="1">
      <alignment horizontal="right" vertical="top" wrapText="1"/>
    </xf>
    <xf numFmtId="0" fontId="12" fillId="0" borderId="61" xfId="0" applyFont="1" applyBorder="1" applyAlignment="1">
      <alignment horizontal="left" vertical="top" wrapText="1"/>
    </xf>
    <xf numFmtId="0" fontId="12" fillId="0" borderId="62" xfId="0" applyFont="1" applyBorder="1" applyAlignment="1">
      <alignment horizontal="left" vertical="top" wrapText="1"/>
    </xf>
    <xf numFmtId="0" fontId="12" fillId="0" borderId="45" xfId="0" applyFont="1" applyBorder="1" applyAlignment="1">
      <alignment horizontal="left" vertical="top" wrapText="1"/>
    </xf>
    <xf numFmtId="0" fontId="12" fillId="8" borderId="51" xfId="0" applyFont="1" applyFill="1" applyBorder="1" applyAlignment="1">
      <alignment horizontal="left" vertical="top" wrapText="1"/>
    </xf>
    <xf numFmtId="0" fontId="12" fillId="8" borderId="56" xfId="0" applyFont="1" applyFill="1" applyBorder="1" applyAlignment="1">
      <alignment horizontal="left" vertical="top" wrapText="1"/>
    </xf>
    <xf numFmtId="0" fontId="12" fillId="8" borderId="55" xfId="0" applyFont="1" applyFill="1" applyBorder="1" applyAlignment="1">
      <alignment horizontal="left" vertical="top" wrapText="1"/>
    </xf>
    <xf numFmtId="0" fontId="12" fillId="0" borderId="0" xfId="0" applyFont="1" applyAlignment="1">
      <alignment horizontal="left" vertical="top" wrapText="1"/>
    </xf>
    <xf numFmtId="0" fontId="12" fillId="4" borderId="48" xfId="0" applyFont="1" applyFill="1" applyBorder="1" applyAlignment="1">
      <alignment horizontal="center" vertical="top"/>
    </xf>
    <xf numFmtId="0" fontId="12" fillId="4" borderId="58" xfId="0" applyFont="1" applyFill="1" applyBorder="1" applyAlignment="1">
      <alignment horizontal="center" vertical="top"/>
    </xf>
    <xf numFmtId="49" fontId="19" fillId="2" borderId="48" xfId="0" applyNumberFormat="1" applyFont="1" applyFill="1" applyBorder="1" applyAlignment="1">
      <alignment horizontal="right" vertical="top"/>
    </xf>
    <xf numFmtId="0" fontId="17" fillId="0" borderId="0" xfId="0" applyFont="1" applyAlignment="1">
      <alignment horizontal="center" vertical="top" wrapText="1"/>
    </xf>
    <xf numFmtId="0" fontId="15" fillId="0" borderId="0" xfId="0" applyFont="1" applyAlignment="1">
      <alignment horizontal="center" vertical="top"/>
    </xf>
    <xf numFmtId="0" fontId="12" fillId="0" borderId="6" xfId="0" applyFont="1" applyBorder="1" applyAlignment="1">
      <alignment horizontal="center" vertical="center" textRotation="90" shrinkToFit="1"/>
    </xf>
    <xf numFmtId="0" fontId="12" fillId="0" borderId="7" xfId="0" applyFont="1" applyBorder="1" applyAlignment="1">
      <alignment horizontal="center" vertical="center" textRotation="90" shrinkToFit="1"/>
    </xf>
    <xf numFmtId="0" fontId="12" fillId="0" borderId="8" xfId="0" applyFont="1" applyBorder="1" applyAlignment="1">
      <alignment horizontal="center" vertical="center" textRotation="90" shrinkToFit="1"/>
    </xf>
    <xf numFmtId="0" fontId="25" fillId="0" borderId="28" xfId="0" applyFont="1" applyBorder="1" applyAlignment="1">
      <alignment horizontal="center" vertical="center" textRotation="90" wrapText="1"/>
    </xf>
    <xf numFmtId="0" fontId="12" fillId="2" borderId="26" xfId="0" applyFont="1" applyFill="1" applyBorder="1" applyAlignment="1">
      <alignment horizontal="center" vertical="top" wrapText="1"/>
    </xf>
    <xf numFmtId="0" fontId="12" fillId="2" borderId="31" xfId="0" applyFont="1" applyFill="1" applyBorder="1" applyAlignment="1">
      <alignment horizontal="center" vertical="top" wrapText="1"/>
    </xf>
    <xf numFmtId="0" fontId="12" fillId="9" borderId="48" xfId="0" applyFont="1" applyFill="1" applyBorder="1" applyAlignment="1">
      <alignment horizontal="center" vertical="top"/>
    </xf>
    <xf numFmtId="0" fontId="12" fillId="9" borderId="58" xfId="0" applyFont="1" applyFill="1" applyBorder="1" applyAlignment="1">
      <alignment horizontal="center" vertical="top"/>
    </xf>
    <xf numFmtId="49" fontId="19" fillId="4" borderId="47" xfId="0" applyNumberFormat="1" applyFont="1" applyFill="1" applyBorder="1" applyAlignment="1">
      <alignment horizontal="right" vertical="top"/>
    </xf>
    <xf numFmtId="49" fontId="19" fillId="4" borderId="48" xfId="0" applyNumberFormat="1" applyFont="1" applyFill="1" applyBorder="1" applyAlignment="1">
      <alignment horizontal="right" vertical="top"/>
    </xf>
    <xf numFmtId="49" fontId="19" fillId="9" borderId="47" xfId="0" applyNumberFormat="1" applyFont="1" applyFill="1" applyBorder="1" applyAlignment="1">
      <alignment horizontal="right" vertical="top"/>
    </xf>
    <xf numFmtId="49" fontId="19" fillId="9" borderId="48" xfId="0" applyNumberFormat="1" applyFont="1" applyFill="1" applyBorder="1" applyAlignment="1">
      <alignment horizontal="right" vertical="top"/>
    </xf>
    <xf numFmtId="0" fontId="12" fillId="6" borderId="68" xfId="0" applyFont="1" applyFill="1" applyBorder="1" applyAlignment="1">
      <alignment vertical="top" wrapText="1"/>
    </xf>
    <xf numFmtId="0" fontId="6" fillId="0" borderId="15" xfId="0" applyFont="1" applyBorder="1" applyAlignment="1">
      <alignment vertical="top" wrapText="1"/>
    </xf>
    <xf numFmtId="3" fontId="12" fillId="6" borderId="40" xfId="0" applyNumberFormat="1" applyFont="1" applyFill="1" applyBorder="1" applyAlignment="1">
      <alignment horizontal="left" vertical="top" wrapText="1"/>
    </xf>
    <xf numFmtId="3" fontId="12" fillId="6" borderId="34" xfId="0" applyNumberFormat="1" applyFont="1" applyFill="1" applyBorder="1" applyAlignment="1">
      <alignment horizontal="left" vertical="top" wrapText="1"/>
    </xf>
    <xf numFmtId="49" fontId="23" fillId="0" borderId="37" xfId="0" applyNumberFormat="1" applyFont="1" applyBorder="1" applyAlignment="1">
      <alignment horizontal="center" vertical="center" textRotation="90" wrapText="1"/>
    </xf>
    <xf numFmtId="49" fontId="23" fillId="0" borderId="34" xfId="0" applyNumberFormat="1" applyFont="1" applyBorder="1" applyAlignment="1">
      <alignment horizontal="center" vertical="center" textRotation="90" wrapText="1"/>
    </xf>
    <xf numFmtId="49" fontId="25" fillId="0" borderId="34" xfId="0" applyNumberFormat="1" applyFont="1" applyBorder="1" applyAlignment="1">
      <alignment horizontal="center" vertical="center" textRotation="90" wrapText="1"/>
    </xf>
    <xf numFmtId="49" fontId="19" fillId="2" borderId="47" xfId="0" applyNumberFormat="1" applyFont="1" applyFill="1" applyBorder="1" applyAlignment="1">
      <alignment horizontal="left" vertical="top"/>
    </xf>
    <xf numFmtId="49" fontId="19" fillId="2" borderId="48" xfId="0" applyNumberFormat="1" applyFont="1" applyFill="1" applyBorder="1" applyAlignment="1">
      <alignment horizontal="left" vertical="top"/>
    </xf>
    <xf numFmtId="49" fontId="19" fillId="2" borderId="58" xfId="0" applyNumberFormat="1" applyFont="1" applyFill="1" applyBorder="1" applyAlignment="1">
      <alignment horizontal="left" vertical="top"/>
    </xf>
    <xf numFmtId="0" fontId="19" fillId="2" borderId="47" xfId="0" applyFont="1" applyFill="1" applyBorder="1" applyAlignment="1">
      <alignment horizontal="left" vertical="top" wrapText="1"/>
    </xf>
    <xf numFmtId="0" fontId="19" fillId="2" borderId="48" xfId="0" applyFont="1" applyFill="1" applyBorder="1" applyAlignment="1">
      <alignment horizontal="left" vertical="top" wrapText="1"/>
    </xf>
    <xf numFmtId="0" fontId="19" fillId="2" borderId="58" xfId="0" applyFont="1" applyFill="1" applyBorder="1" applyAlignment="1">
      <alignment horizontal="left" vertical="top" wrapText="1"/>
    </xf>
    <xf numFmtId="0" fontId="6" fillId="0" borderId="27" xfId="0" applyFont="1" applyBorder="1" applyAlignment="1">
      <alignment vertical="top" wrapText="1"/>
    </xf>
    <xf numFmtId="49" fontId="12" fillId="6" borderId="33" xfId="0" applyNumberFormat="1" applyFont="1" applyFill="1" applyBorder="1" applyAlignment="1">
      <alignment horizontal="center" vertical="top" wrapText="1"/>
    </xf>
    <xf numFmtId="0" fontId="6" fillId="6" borderId="27" xfId="0" applyFont="1" applyFill="1" applyBorder="1" applyAlignment="1">
      <alignment horizontal="left" vertical="top" wrapText="1"/>
    </xf>
    <xf numFmtId="0" fontId="20" fillId="6" borderId="53" xfId="0" applyFont="1" applyFill="1" applyBorder="1" applyAlignment="1">
      <alignment horizontal="center" vertical="center" textRotation="90" wrapText="1"/>
    </xf>
    <xf numFmtId="0" fontId="28" fillId="6" borderId="61" xfId="0" applyFont="1" applyFill="1" applyBorder="1" applyAlignment="1">
      <alignment horizontal="center"/>
    </xf>
    <xf numFmtId="49" fontId="19" fillId="2" borderId="52" xfId="0" applyNumberFormat="1" applyFont="1" applyFill="1" applyBorder="1" applyAlignment="1">
      <alignment horizontal="right" vertical="top"/>
    </xf>
    <xf numFmtId="49" fontId="19" fillId="2" borderId="26" xfId="0" applyNumberFormat="1" applyFont="1" applyFill="1" applyBorder="1" applyAlignment="1">
      <alignment horizontal="right" vertical="top"/>
    </xf>
    <xf numFmtId="166" fontId="3" fillId="6" borderId="40" xfId="0" applyNumberFormat="1" applyFont="1" applyFill="1" applyBorder="1" applyAlignment="1">
      <alignment horizontal="left" vertical="top" wrapText="1"/>
    </xf>
    <xf numFmtId="166" fontId="3" fillId="6" borderId="37" xfId="0" applyNumberFormat="1" applyFont="1" applyFill="1" applyBorder="1" applyAlignment="1">
      <alignment horizontal="left" vertical="top" wrapText="1"/>
    </xf>
    <xf numFmtId="166" fontId="3" fillId="6" borderId="34" xfId="0" applyNumberFormat="1" applyFont="1" applyFill="1" applyBorder="1" applyAlignment="1">
      <alignment horizontal="left" vertical="top" wrapText="1"/>
    </xf>
    <xf numFmtId="49" fontId="7" fillId="6" borderId="40" xfId="0" applyNumberFormat="1" applyFont="1" applyFill="1" applyBorder="1" applyAlignment="1">
      <alignment horizontal="center" vertical="center" textRotation="90" wrapText="1"/>
    </xf>
    <xf numFmtId="49" fontId="7" fillId="6" borderId="37" xfId="0" applyNumberFormat="1" applyFont="1" applyFill="1" applyBorder="1" applyAlignment="1">
      <alignment horizontal="center" vertical="center" textRotation="90" wrapText="1"/>
    </xf>
    <xf numFmtId="0" fontId="6" fillId="6" borderId="13" xfId="0" applyFont="1" applyFill="1" applyBorder="1" applyAlignment="1">
      <alignment horizontal="center" vertical="center" textRotation="90" wrapText="1"/>
    </xf>
    <xf numFmtId="0" fontId="19" fillId="8" borderId="61" xfId="0" applyFont="1" applyFill="1" applyBorder="1" applyAlignment="1">
      <alignment horizontal="right" vertical="top" wrapText="1"/>
    </xf>
    <xf numFmtId="0" fontId="19" fillId="8" borderId="62" xfId="0" applyFont="1" applyFill="1" applyBorder="1" applyAlignment="1">
      <alignment horizontal="right" vertical="top" wrapText="1"/>
    </xf>
    <xf numFmtId="0" fontId="19" fillId="8" borderId="45" xfId="0" applyFont="1" applyFill="1" applyBorder="1" applyAlignment="1">
      <alignment horizontal="right" vertical="top" wrapText="1"/>
    </xf>
    <xf numFmtId="166" fontId="19" fillId="8" borderId="61" xfId="0" applyNumberFormat="1" applyFont="1" applyFill="1" applyBorder="1" applyAlignment="1">
      <alignment horizontal="center" vertical="top" wrapText="1"/>
    </xf>
    <xf numFmtId="166" fontId="19" fillId="8" borderId="62" xfId="0" applyNumberFormat="1" applyFont="1" applyFill="1" applyBorder="1" applyAlignment="1">
      <alignment horizontal="center" vertical="top" wrapText="1"/>
    </xf>
    <xf numFmtId="166" fontId="19" fillId="8" borderId="45" xfId="0" applyNumberFormat="1" applyFont="1" applyFill="1" applyBorder="1" applyAlignment="1">
      <alignment horizontal="center" vertical="top" wrapText="1"/>
    </xf>
    <xf numFmtId="0" fontId="12" fillId="3" borderId="61" xfId="0" applyFont="1" applyFill="1" applyBorder="1" applyAlignment="1">
      <alignment horizontal="left" vertical="top" wrapText="1"/>
    </xf>
    <xf numFmtId="0" fontId="12" fillId="3" borderId="62" xfId="0" applyFont="1" applyFill="1" applyBorder="1" applyAlignment="1">
      <alignment horizontal="left" vertical="top" wrapText="1"/>
    </xf>
    <xf numFmtId="0" fontId="12" fillId="3" borderId="45" xfId="0" applyFont="1" applyFill="1" applyBorder="1" applyAlignment="1">
      <alignment horizontal="left" vertical="top" wrapText="1"/>
    </xf>
    <xf numFmtId="3" fontId="3" fillId="0" borderId="89" xfId="0" applyNumberFormat="1" applyFont="1" applyBorder="1" applyAlignment="1">
      <alignment horizontal="left" vertical="top" wrapText="1"/>
    </xf>
    <xf numFmtId="0" fontId="0" fillId="0" borderId="89" xfId="0" applyBorder="1" applyAlignment="1">
      <alignment horizontal="left" vertical="top" wrapText="1"/>
    </xf>
    <xf numFmtId="3" fontId="3" fillId="0" borderId="0" xfId="0" applyNumberFormat="1" applyFont="1" applyAlignment="1">
      <alignment horizontal="left" vertical="top" wrapText="1"/>
    </xf>
    <xf numFmtId="0" fontId="0" fillId="0" borderId="0" xfId="0" applyAlignment="1">
      <alignment horizontal="left" vertical="top" wrapText="1"/>
    </xf>
    <xf numFmtId="166" fontId="20" fillId="6" borderId="33" xfId="0" applyNumberFormat="1" applyFont="1" applyFill="1" applyBorder="1" applyAlignment="1">
      <alignment horizontal="center" vertical="center" textRotation="90" wrapText="1"/>
    </xf>
    <xf numFmtId="49" fontId="23" fillId="6" borderId="37" xfId="0" applyNumberFormat="1" applyFont="1" applyFill="1" applyBorder="1" applyAlignment="1">
      <alignment horizontal="center" vertical="center" textRotation="90" wrapText="1"/>
    </xf>
    <xf numFmtId="49" fontId="19" fillId="6" borderId="25" xfId="0" applyNumberFormat="1" applyFont="1" applyFill="1" applyBorder="1" applyAlignment="1">
      <alignment horizontal="center" vertical="top"/>
    </xf>
    <xf numFmtId="49" fontId="19" fillId="6" borderId="65" xfId="0" applyNumberFormat="1" applyFont="1" applyFill="1" applyBorder="1" applyAlignment="1">
      <alignment horizontal="center" vertical="top"/>
    </xf>
    <xf numFmtId="49" fontId="12" fillId="6" borderId="49" xfId="0" applyNumberFormat="1" applyFont="1" applyFill="1" applyBorder="1" applyAlignment="1">
      <alignment vertical="top" wrapText="1"/>
    </xf>
    <xf numFmtId="0" fontId="0" fillId="0" borderId="63" xfId="0" applyBorder="1" applyAlignment="1">
      <alignment vertical="top" wrapText="1"/>
    </xf>
    <xf numFmtId="0" fontId="3" fillId="6" borderId="37" xfId="0" applyFont="1" applyFill="1" applyBorder="1" applyAlignment="1">
      <alignment horizontal="left" vertical="top" wrapText="1"/>
    </xf>
    <xf numFmtId="0" fontId="3" fillId="6" borderId="34" xfId="0" applyFont="1" applyFill="1" applyBorder="1" applyAlignment="1">
      <alignment horizontal="left" vertical="top" wrapText="1"/>
    </xf>
    <xf numFmtId="166" fontId="7" fillId="6" borderId="7" xfId="0" applyNumberFormat="1" applyFont="1" applyFill="1" applyBorder="1" applyAlignment="1">
      <alignment horizontal="center" vertical="center" textRotation="90" wrapText="1"/>
    </xf>
    <xf numFmtId="166" fontId="29" fillId="6" borderId="29" xfId="0" applyNumberFormat="1" applyFont="1" applyFill="1" applyBorder="1" applyAlignment="1">
      <alignment horizontal="center"/>
    </xf>
    <xf numFmtId="49" fontId="7" fillId="6" borderId="81" xfId="0" applyNumberFormat="1" applyFont="1" applyFill="1" applyBorder="1" applyAlignment="1">
      <alignment horizontal="center" vertical="center" textRotation="90" wrapText="1"/>
    </xf>
    <xf numFmtId="49" fontId="3" fillId="6" borderId="33" xfId="0" applyNumberFormat="1" applyFont="1" applyFill="1" applyBorder="1" applyAlignment="1">
      <alignment horizontal="center" vertical="top" wrapText="1"/>
    </xf>
    <xf numFmtId="49" fontId="3" fillId="6" borderId="61" xfId="0" applyNumberFormat="1" applyFont="1" applyFill="1" applyBorder="1" applyAlignment="1">
      <alignment horizontal="center" vertical="top" wrapText="1"/>
    </xf>
    <xf numFmtId="0" fontId="4" fillId="0" borderId="1" xfId="0" applyFont="1" applyBorder="1" applyAlignment="1">
      <alignment horizontal="center" vertical="center"/>
    </xf>
    <xf numFmtId="0" fontId="3" fillId="0" borderId="0" xfId="0" applyFont="1" applyAlignment="1">
      <alignment horizontal="left" vertical="top" wrapText="1"/>
    </xf>
    <xf numFmtId="0" fontId="41" fillId="0" borderId="0" xfId="0" applyFont="1" applyAlignment="1">
      <alignment vertical="top" wrapText="1"/>
    </xf>
    <xf numFmtId="0" fontId="41" fillId="0" borderId="0" xfId="0" applyFont="1" applyAlignment="1">
      <alignment horizontal="center" vertical="top"/>
    </xf>
  </cellXfs>
  <cellStyles count="3">
    <cellStyle name="Comma" xfId="2" builtinId="3"/>
    <cellStyle name="Įprastas 2" xfId="1" xr:uid="{00000000-0005-0000-0000-000001000000}"/>
    <cellStyle name="Normal" xfId="0" builtinId="0"/>
  </cellStyles>
  <dxfs count="0"/>
  <tableStyles count="0" defaultTableStyle="TableStyleMedium2" defaultPivotStyle="PivotStyleLight16"/>
  <colors>
    <mruColors>
      <color rgb="FFCAB7A2"/>
      <color rgb="FFB99F83"/>
      <color rgb="FFCCFFCC"/>
      <color rgb="FFFFCCFF"/>
      <color rgb="FFFFFFCC"/>
      <color rgb="FFFFCCCC"/>
      <color rgb="FFCCE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7"/>
  <sheetViews>
    <sheetView tabSelected="1" zoomScaleNormal="100" zoomScaleSheetLayoutView="100" workbookViewId="0">
      <selection activeCell="O11" sqref="O11"/>
    </sheetView>
  </sheetViews>
  <sheetFormatPr defaultRowHeight="11.25" x14ac:dyDescent="0.2"/>
  <cols>
    <col min="1" max="3" width="2.5703125" style="756" customWidth="1"/>
    <col min="4" max="4" width="46.42578125" style="756" customWidth="1"/>
    <col min="5" max="5" width="4.28515625" style="756" customWidth="1"/>
    <col min="6" max="6" width="9.28515625" style="756" customWidth="1"/>
    <col min="7" max="7" width="6" style="757" customWidth="1"/>
    <col min="8" max="8" width="7.85546875" style="756" customWidth="1"/>
    <col min="9" max="9" width="35" style="756" customWidth="1"/>
    <col min="10" max="10" width="8.7109375" style="761" bestFit="1" customWidth="1"/>
    <col min="11" max="11" width="9.140625" style="756"/>
    <col min="12" max="12" width="39.7109375" style="756" customWidth="1"/>
    <col min="13" max="247" width="9.140625" style="756"/>
    <col min="248" max="248" width="2.7109375" style="756" customWidth="1"/>
    <col min="249" max="250" width="2.5703125" style="756" customWidth="1"/>
    <col min="251" max="251" width="25.5703125" style="756" customWidth="1"/>
    <col min="252" max="252" width="4.28515625" style="756" customWidth="1"/>
    <col min="253" max="253" width="3.7109375" style="756" customWidth="1"/>
    <col min="254" max="254" width="4" style="756" customWidth="1"/>
    <col min="255" max="255" width="7.85546875" style="756" customWidth="1"/>
    <col min="256" max="256" width="6" style="756" customWidth="1"/>
    <col min="257" max="260" width="7.85546875" style="756" customWidth="1"/>
    <col min="261" max="261" width="21.140625" style="756" customWidth="1"/>
    <col min="262" max="262" width="4" style="756" customWidth="1"/>
    <col min="263" max="264" width="3.7109375" style="756" customWidth="1"/>
    <col min="265" max="503" width="9.140625" style="756"/>
    <col min="504" max="504" width="2.7109375" style="756" customWidth="1"/>
    <col min="505" max="506" width="2.5703125" style="756" customWidth="1"/>
    <col min="507" max="507" width="25.5703125" style="756" customWidth="1"/>
    <col min="508" max="508" width="4.28515625" style="756" customWidth="1"/>
    <col min="509" max="509" width="3.7109375" style="756" customWidth="1"/>
    <col min="510" max="510" width="4" style="756" customWidth="1"/>
    <col min="511" max="511" width="7.85546875" style="756" customWidth="1"/>
    <col min="512" max="512" width="6" style="756" customWidth="1"/>
    <col min="513" max="516" width="7.85546875" style="756" customWidth="1"/>
    <col min="517" max="517" width="21.140625" style="756" customWidth="1"/>
    <col min="518" max="518" width="4" style="756" customWidth="1"/>
    <col min="519" max="520" width="3.7109375" style="756" customWidth="1"/>
    <col min="521" max="759" width="9.140625" style="756"/>
    <col min="760" max="760" width="2.7109375" style="756" customWidth="1"/>
    <col min="761" max="762" width="2.5703125" style="756" customWidth="1"/>
    <col min="763" max="763" width="25.5703125" style="756" customWidth="1"/>
    <col min="764" max="764" width="4.28515625" style="756" customWidth="1"/>
    <col min="765" max="765" width="3.7109375" style="756" customWidth="1"/>
    <col min="766" max="766" width="4" style="756" customWidth="1"/>
    <col min="767" max="767" width="7.85546875" style="756" customWidth="1"/>
    <col min="768" max="768" width="6" style="756" customWidth="1"/>
    <col min="769" max="772" width="7.85546875" style="756" customWidth="1"/>
    <col min="773" max="773" width="21.140625" style="756" customWidth="1"/>
    <col min="774" max="774" width="4" style="756" customWidth="1"/>
    <col min="775" max="776" width="3.7109375" style="756" customWidth="1"/>
    <col min="777" max="1015" width="9.140625" style="756"/>
    <col min="1016" max="1016" width="2.7109375" style="756" customWidth="1"/>
    <col min="1017" max="1018" width="2.5703125" style="756" customWidth="1"/>
    <col min="1019" max="1019" width="25.5703125" style="756" customWidth="1"/>
    <col min="1020" max="1020" width="4.28515625" style="756" customWidth="1"/>
    <col min="1021" max="1021" width="3.7109375" style="756" customWidth="1"/>
    <col min="1022" max="1022" width="4" style="756" customWidth="1"/>
    <col min="1023" max="1023" width="7.85546875" style="756" customWidth="1"/>
    <col min="1024" max="1024" width="6" style="756" customWidth="1"/>
    <col min="1025" max="1028" width="7.85546875" style="756" customWidth="1"/>
    <col min="1029" max="1029" width="21.140625" style="756" customWidth="1"/>
    <col min="1030" max="1030" width="4" style="756" customWidth="1"/>
    <col min="1031" max="1032" width="3.7109375" style="756" customWidth="1"/>
    <col min="1033" max="1271" width="9.140625" style="756"/>
    <col min="1272" max="1272" width="2.7109375" style="756" customWidth="1"/>
    <col min="1273" max="1274" width="2.5703125" style="756" customWidth="1"/>
    <col min="1275" max="1275" width="25.5703125" style="756" customWidth="1"/>
    <col min="1276" max="1276" width="4.28515625" style="756" customWidth="1"/>
    <col min="1277" max="1277" width="3.7109375" style="756" customWidth="1"/>
    <col min="1278" max="1278" width="4" style="756" customWidth="1"/>
    <col min="1279" max="1279" width="7.85546875" style="756" customWidth="1"/>
    <col min="1280" max="1280" width="6" style="756" customWidth="1"/>
    <col min="1281" max="1284" width="7.85546875" style="756" customWidth="1"/>
    <col min="1285" max="1285" width="21.140625" style="756" customWidth="1"/>
    <col min="1286" max="1286" width="4" style="756" customWidth="1"/>
    <col min="1287" max="1288" width="3.7109375" style="756" customWidth="1"/>
    <col min="1289" max="1527" width="9.140625" style="756"/>
    <col min="1528" max="1528" width="2.7109375" style="756" customWidth="1"/>
    <col min="1529" max="1530" width="2.5703125" style="756" customWidth="1"/>
    <col min="1531" max="1531" width="25.5703125" style="756" customWidth="1"/>
    <col min="1532" max="1532" width="4.28515625" style="756" customWidth="1"/>
    <col min="1533" max="1533" width="3.7109375" style="756" customWidth="1"/>
    <col min="1534" max="1534" width="4" style="756" customWidth="1"/>
    <col min="1535" max="1535" width="7.85546875" style="756" customWidth="1"/>
    <col min="1536" max="1536" width="6" style="756" customWidth="1"/>
    <col min="1537" max="1540" width="7.85546875" style="756" customWidth="1"/>
    <col min="1541" max="1541" width="21.140625" style="756" customWidth="1"/>
    <col min="1542" max="1542" width="4" style="756" customWidth="1"/>
    <col min="1543" max="1544" width="3.7109375" style="756" customWidth="1"/>
    <col min="1545" max="1783" width="9.140625" style="756"/>
    <col min="1784" max="1784" width="2.7109375" style="756" customWidth="1"/>
    <col min="1785" max="1786" width="2.5703125" style="756" customWidth="1"/>
    <col min="1787" max="1787" width="25.5703125" style="756" customWidth="1"/>
    <col min="1788" max="1788" width="4.28515625" style="756" customWidth="1"/>
    <col min="1789" max="1789" width="3.7109375" style="756" customWidth="1"/>
    <col min="1790" max="1790" width="4" style="756" customWidth="1"/>
    <col min="1791" max="1791" width="7.85546875" style="756" customWidth="1"/>
    <col min="1792" max="1792" width="6" style="756" customWidth="1"/>
    <col min="1793" max="1796" width="7.85546875" style="756" customWidth="1"/>
    <col min="1797" max="1797" width="21.140625" style="756" customWidth="1"/>
    <col min="1798" max="1798" width="4" style="756" customWidth="1"/>
    <col min="1799" max="1800" width="3.7109375" style="756" customWidth="1"/>
    <col min="1801" max="2039" width="9.140625" style="756"/>
    <col min="2040" max="2040" width="2.7109375" style="756" customWidth="1"/>
    <col min="2041" max="2042" width="2.5703125" style="756" customWidth="1"/>
    <col min="2043" max="2043" width="25.5703125" style="756" customWidth="1"/>
    <col min="2044" max="2044" width="4.28515625" style="756" customWidth="1"/>
    <col min="2045" max="2045" width="3.7109375" style="756" customWidth="1"/>
    <col min="2046" max="2046" width="4" style="756" customWidth="1"/>
    <col min="2047" max="2047" width="7.85546875" style="756" customWidth="1"/>
    <col min="2048" max="2048" width="6" style="756" customWidth="1"/>
    <col min="2049" max="2052" width="7.85546875" style="756" customWidth="1"/>
    <col min="2053" max="2053" width="21.140625" style="756" customWidth="1"/>
    <col min="2054" max="2054" width="4" style="756" customWidth="1"/>
    <col min="2055" max="2056" width="3.7109375" style="756" customWidth="1"/>
    <col min="2057" max="2295" width="9.140625" style="756"/>
    <col min="2296" max="2296" width="2.7109375" style="756" customWidth="1"/>
    <col min="2297" max="2298" width="2.5703125" style="756" customWidth="1"/>
    <col min="2299" max="2299" width="25.5703125" style="756" customWidth="1"/>
    <col min="2300" max="2300" width="4.28515625" style="756" customWidth="1"/>
    <col min="2301" max="2301" width="3.7109375" style="756" customWidth="1"/>
    <col min="2302" max="2302" width="4" style="756" customWidth="1"/>
    <col min="2303" max="2303" width="7.85546875" style="756" customWidth="1"/>
    <col min="2304" max="2304" width="6" style="756" customWidth="1"/>
    <col min="2305" max="2308" width="7.85546875" style="756" customWidth="1"/>
    <col min="2309" max="2309" width="21.140625" style="756" customWidth="1"/>
    <col min="2310" max="2310" width="4" style="756" customWidth="1"/>
    <col min="2311" max="2312" width="3.7109375" style="756" customWidth="1"/>
    <col min="2313" max="2551" width="9.140625" style="756"/>
    <col min="2552" max="2552" width="2.7109375" style="756" customWidth="1"/>
    <col min="2553" max="2554" width="2.5703125" style="756" customWidth="1"/>
    <col min="2555" max="2555" width="25.5703125" style="756" customWidth="1"/>
    <col min="2556" max="2556" width="4.28515625" style="756" customWidth="1"/>
    <col min="2557" max="2557" width="3.7109375" style="756" customWidth="1"/>
    <col min="2558" max="2558" width="4" style="756" customWidth="1"/>
    <col min="2559" max="2559" width="7.85546875" style="756" customWidth="1"/>
    <col min="2560" max="2560" width="6" style="756" customWidth="1"/>
    <col min="2561" max="2564" width="7.85546875" style="756" customWidth="1"/>
    <col min="2565" max="2565" width="21.140625" style="756" customWidth="1"/>
    <col min="2566" max="2566" width="4" style="756" customWidth="1"/>
    <col min="2567" max="2568" width="3.7109375" style="756" customWidth="1"/>
    <col min="2569" max="2807" width="9.140625" style="756"/>
    <col min="2808" max="2808" width="2.7109375" style="756" customWidth="1"/>
    <col min="2809" max="2810" width="2.5703125" style="756" customWidth="1"/>
    <col min="2811" max="2811" width="25.5703125" style="756" customWidth="1"/>
    <col min="2812" max="2812" width="4.28515625" style="756" customWidth="1"/>
    <col min="2813" max="2813" width="3.7109375" style="756" customWidth="1"/>
    <col min="2814" max="2814" width="4" style="756" customWidth="1"/>
    <col min="2815" max="2815" width="7.85546875" style="756" customWidth="1"/>
    <col min="2816" max="2816" width="6" style="756" customWidth="1"/>
    <col min="2817" max="2820" width="7.85546875" style="756" customWidth="1"/>
    <col min="2821" max="2821" width="21.140625" style="756" customWidth="1"/>
    <col min="2822" max="2822" width="4" style="756" customWidth="1"/>
    <col min="2823" max="2824" width="3.7109375" style="756" customWidth="1"/>
    <col min="2825" max="3063" width="9.140625" style="756"/>
    <col min="3064" max="3064" width="2.7109375" style="756" customWidth="1"/>
    <col min="3065" max="3066" width="2.5703125" style="756" customWidth="1"/>
    <col min="3067" max="3067" width="25.5703125" style="756" customWidth="1"/>
    <col min="3068" max="3068" width="4.28515625" style="756" customWidth="1"/>
    <col min="3069" max="3069" width="3.7109375" style="756" customWidth="1"/>
    <col min="3070" max="3070" width="4" style="756" customWidth="1"/>
    <col min="3071" max="3071" width="7.85546875" style="756" customWidth="1"/>
    <col min="3072" max="3072" width="6" style="756" customWidth="1"/>
    <col min="3073" max="3076" width="7.85546875" style="756" customWidth="1"/>
    <col min="3077" max="3077" width="21.140625" style="756" customWidth="1"/>
    <col min="3078" max="3078" width="4" style="756" customWidth="1"/>
    <col min="3079" max="3080" width="3.7109375" style="756" customWidth="1"/>
    <col min="3081" max="3319" width="9.140625" style="756"/>
    <col min="3320" max="3320" width="2.7109375" style="756" customWidth="1"/>
    <col min="3321" max="3322" width="2.5703125" style="756" customWidth="1"/>
    <col min="3323" max="3323" width="25.5703125" style="756" customWidth="1"/>
    <col min="3324" max="3324" width="4.28515625" style="756" customWidth="1"/>
    <col min="3325" max="3325" width="3.7109375" style="756" customWidth="1"/>
    <col min="3326" max="3326" width="4" style="756" customWidth="1"/>
    <col min="3327" max="3327" width="7.85546875" style="756" customWidth="1"/>
    <col min="3328" max="3328" width="6" style="756" customWidth="1"/>
    <col min="3329" max="3332" width="7.85546875" style="756" customWidth="1"/>
    <col min="3333" max="3333" width="21.140625" style="756" customWidth="1"/>
    <col min="3334" max="3334" width="4" style="756" customWidth="1"/>
    <col min="3335" max="3336" width="3.7109375" style="756" customWidth="1"/>
    <col min="3337" max="3575" width="9.140625" style="756"/>
    <col min="3576" max="3576" width="2.7109375" style="756" customWidth="1"/>
    <col min="3577" max="3578" width="2.5703125" style="756" customWidth="1"/>
    <col min="3579" max="3579" width="25.5703125" style="756" customWidth="1"/>
    <col min="3580" max="3580" width="4.28515625" style="756" customWidth="1"/>
    <col min="3581" max="3581" width="3.7109375" style="756" customWidth="1"/>
    <col min="3582" max="3582" width="4" style="756" customWidth="1"/>
    <col min="3583" max="3583" width="7.85546875" style="756" customWidth="1"/>
    <col min="3584" max="3584" width="6" style="756" customWidth="1"/>
    <col min="3585" max="3588" width="7.85546875" style="756" customWidth="1"/>
    <col min="3589" max="3589" width="21.140625" style="756" customWidth="1"/>
    <col min="3590" max="3590" width="4" style="756" customWidth="1"/>
    <col min="3591" max="3592" width="3.7109375" style="756" customWidth="1"/>
    <col min="3593" max="3831" width="9.140625" style="756"/>
    <col min="3832" max="3832" width="2.7109375" style="756" customWidth="1"/>
    <col min="3833" max="3834" width="2.5703125" style="756" customWidth="1"/>
    <col min="3835" max="3835" width="25.5703125" style="756" customWidth="1"/>
    <col min="3836" max="3836" width="4.28515625" style="756" customWidth="1"/>
    <col min="3837" max="3837" width="3.7109375" style="756" customWidth="1"/>
    <col min="3838" max="3838" width="4" style="756" customWidth="1"/>
    <col min="3839" max="3839" width="7.85546875" style="756" customWidth="1"/>
    <col min="3840" max="3840" width="6" style="756" customWidth="1"/>
    <col min="3841" max="3844" width="7.85546875" style="756" customWidth="1"/>
    <col min="3845" max="3845" width="21.140625" style="756" customWidth="1"/>
    <col min="3846" max="3846" width="4" style="756" customWidth="1"/>
    <col min="3847" max="3848" width="3.7109375" style="756" customWidth="1"/>
    <col min="3849" max="4087" width="9.140625" style="756"/>
    <col min="4088" max="4088" width="2.7109375" style="756" customWidth="1"/>
    <col min="4089" max="4090" width="2.5703125" style="756" customWidth="1"/>
    <col min="4091" max="4091" width="25.5703125" style="756" customWidth="1"/>
    <col min="4092" max="4092" width="4.28515625" style="756" customWidth="1"/>
    <col min="4093" max="4093" width="3.7109375" style="756" customWidth="1"/>
    <col min="4094" max="4094" width="4" style="756" customWidth="1"/>
    <col min="4095" max="4095" width="7.85546875" style="756" customWidth="1"/>
    <col min="4096" max="4096" width="6" style="756" customWidth="1"/>
    <col min="4097" max="4100" width="7.85546875" style="756" customWidth="1"/>
    <col min="4101" max="4101" width="21.140625" style="756" customWidth="1"/>
    <col min="4102" max="4102" width="4" style="756" customWidth="1"/>
    <col min="4103" max="4104" width="3.7109375" style="756" customWidth="1"/>
    <col min="4105" max="4343" width="9.140625" style="756"/>
    <col min="4344" max="4344" width="2.7109375" style="756" customWidth="1"/>
    <col min="4345" max="4346" width="2.5703125" style="756" customWidth="1"/>
    <col min="4347" max="4347" width="25.5703125" style="756" customWidth="1"/>
    <col min="4348" max="4348" width="4.28515625" style="756" customWidth="1"/>
    <col min="4349" max="4349" width="3.7109375" style="756" customWidth="1"/>
    <col min="4350" max="4350" width="4" style="756" customWidth="1"/>
    <col min="4351" max="4351" width="7.85546875" style="756" customWidth="1"/>
    <col min="4352" max="4352" width="6" style="756" customWidth="1"/>
    <col min="4353" max="4356" width="7.85546875" style="756" customWidth="1"/>
    <col min="4357" max="4357" width="21.140625" style="756" customWidth="1"/>
    <col min="4358" max="4358" width="4" style="756" customWidth="1"/>
    <col min="4359" max="4360" width="3.7109375" style="756" customWidth="1"/>
    <col min="4361" max="4599" width="9.140625" style="756"/>
    <col min="4600" max="4600" width="2.7109375" style="756" customWidth="1"/>
    <col min="4601" max="4602" width="2.5703125" style="756" customWidth="1"/>
    <col min="4603" max="4603" width="25.5703125" style="756" customWidth="1"/>
    <col min="4604" max="4604" width="4.28515625" style="756" customWidth="1"/>
    <col min="4605" max="4605" width="3.7109375" style="756" customWidth="1"/>
    <col min="4606" max="4606" width="4" style="756" customWidth="1"/>
    <col min="4607" max="4607" width="7.85546875" style="756" customWidth="1"/>
    <col min="4608" max="4608" width="6" style="756" customWidth="1"/>
    <col min="4609" max="4612" width="7.85546875" style="756" customWidth="1"/>
    <col min="4613" max="4613" width="21.140625" style="756" customWidth="1"/>
    <col min="4614" max="4614" width="4" style="756" customWidth="1"/>
    <col min="4615" max="4616" width="3.7109375" style="756" customWidth="1"/>
    <col min="4617" max="4855" width="9.140625" style="756"/>
    <col min="4856" max="4856" width="2.7109375" style="756" customWidth="1"/>
    <col min="4857" max="4858" width="2.5703125" style="756" customWidth="1"/>
    <col min="4859" max="4859" width="25.5703125" style="756" customWidth="1"/>
    <col min="4860" max="4860" width="4.28515625" style="756" customWidth="1"/>
    <col min="4861" max="4861" width="3.7109375" style="756" customWidth="1"/>
    <col min="4862" max="4862" width="4" style="756" customWidth="1"/>
    <col min="4863" max="4863" width="7.85546875" style="756" customWidth="1"/>
    <col min="4864" max="4864" width="6" style="756" customWidth="1"/>
    <col min="4865" max="4868" width="7.85546875" style="756" customWidth="1"/>
    <col min="4869" max="4869" width="21.140625" style="756" customWidth="1"/>
    <col min="4870" max="4870" width="4" style="756" customWidth="1"/>
    <col min="4871" max="4872" width="3.7109375" style="756" customWidth="1"/>
    <col min="4873" max="5111" width="9.140625" style="756"/>
    <col min="5112" max="5112" width="2.7109375" style="756" customWidth="1"/>
    <col min="5113" max="5114" width="2.5703125" style="756" customWidth="1"/>
    <col min="5115" max="5115" width="25.5703125" style="756" customWidth="1"/>
    <col min="5116" max="5116" width="4.28515625" style="756" customWidth="1"/>
    <col min="5117" max="5117" width="3.7109375" style="756" customWidth="1"/>
    <col min="5118" max="5118" width="4" style="756" customWidth="1"/>
    <col min="5119" max="5119" width="7.85546875" style="756" customWidth="1"/>
    <col min="5120" max="5120" width="6" style="756" customWidth="1"/>
    <col min="5121" max="5124" width="7.85546875" style="756" customWidth="1"/>
    <col min="5125" max="5125" width="21.140625" style="756" customWidth="1"/>
    <col min="5126" max="5126" width="4" style="756" customWidth="1"/>
    <col min="5127" max="5128" width="3.7109375" style="756" customWidth="1"/>
    <col min="5129" max="5367" width="9.140625" style="756"/>
    <col min="5368" max="5368" width="2.7109375" style="756" customWidth="1"/>
    <col min="5369" max="5370" width="2.5703125" style="756" customWidth="1"/>
    <col min="5371" max="5371" width="25.5703125" style="756" customWidth="1"/>
    <col min="5372" max="5372" width="4.28515625" style="756" customWidth="1"/>
    <col min="5373" max="5373" width="3.7109375" style="756" customWidth="1"/>
    <col min="5374" max="5374" width="4" style="756" customWidth="1"/>
    <col min="5375" max="5375" width="7.85546875" style="756" customWidth="1"/>
    <col min="5376" max="5376" width="6" style="756" customWidth="1"/>
    <col min="5377" max="5380" width="7.85546875" style="756" customWidth="1"/>
    <col min="5381" max="5381" width="21.140625" style="756" customWidth="1"/>
    <col min="5382" max="5382" width="4" style="756" customWidth="1"/>
    <col min="5383" max="5384" width="3.7109375" style="756" customWidth="1"/>
    <col min="5385" max="5623" width="9.140625" style="756"/>
    <col min="5624" max="5624" width="2.7109375" style="756" customWidth="1"/>
    <col min="5625" max="5626" width="2.5703125" style="756" customWidth="1"/>
    <col min="5627" max="5627" width="25.5703125" style="756" customWidth="1"/>
    <col min="5628" max="5628" width="4.28515625" style="756" customWidth="1"/>
    <col min="5629" max="5629" width="3.7109375" style="756" customWidth="1"/>
    <col min="5630" max="5630" width="4" style="756" customWidth="1"/>
    <col min="5631" max="5631" width="7.85546875" style="756" customWidth="1"/>
    <col min="5632" max="5632" width="6" style="756" customWidth="1"/>
    <col min="5633" max="5636" width="7.85546875" style="756" customWidth="1"/>
    <col min="5637" max="5637" width="21.140625" style="756" customWidth="1"/>
    <col min="5638" max="5638" width="4" style="756" customWidth="1"/>
    <col min="5639" max="5640" width="3.7109375" style="756" customWidth="1"/>
    <col min="5641" max="5879" width="9.140625" style="756"/>
    <col min="5880" max="5880" width="2.7109375" style="756" customWidth="1"/>
    <col min="5881" max="5882" width="2.5703125" style="756" customWidth="1"/>
    <col min="5883" max="5883" width="25.5703125" style="756" customWidth="1"/>
    <col min="5884" max="5884" width="4.28515625" style="756" customWidth="1"/>
    <col min="5885" max="5885" width="3.7109375" style="756" customWidth="1"/>
    <col min="5886" max="5886" width="4" style="756" customWidth="1"/>
    <col min="5887" max="5887" width="7.85546875" style="756" customWidth="1"/>
    <col min="5888" max="5888" width="6" style="756" customWidth="1"/>
    <col min="5889" max="5892" width="7.85546875" style="756" customWidth="1"/>
    <col min="5893" max="5893" width="21.140625" style="756" customWidth="1"/>
    <col min="5894" max="5894" width="4" style="756" customWidth="1"/>
    <col min="5895" max="5896" width="3.7109375" style="756" customWidth="1"/>
    <col min="5897" max="6135" width="9.140625" style="756"/>
    <col min="6136" max="6136" width="2.7109375" style="756" customWidth="1"/>
    <col min="6137" max="6138" width="2.5703125" style="756" customWidth="1"/>
    <col min="6139" max="6139" width="25.5703125" style="756" customWidth="1"/>
    <col min="6140" max="6140" width="4.28515625" style="756" customWidth="1"/>
    <col min="6141" max="6141" width="3.7109375" style="756" customWidth="1"/>
    <col min="6142" max="6142" width="4" style="756" customWidth="1"/>
    <col min="6143" max="6143" width="7.85546875" style="756" customWidth="1"/>
    <col min="6144" max="6144" width="6" style="756" customWidth="1"/>
    <col min="6145" max="6148" width="7.85546875" style="756" customWidth="1"/>
    <col min="6149" max="6149" width="21.140625" style="756" customWidth="1"/>
    <col min="6150" max="6150" width="4" style="756" customWidth="1"/>
    <col min="6151" max="6152" width="3.7109375" style="756" customWidth="1"/>
    <col min="6153" max="6391" width="9.140625" style="756"/>
    <col min="6392" max="6392" width="2.7109375" style="756" customWidth="1"/>
    <col min="6393" max="6394" width="2.5703125" style="756" customWidth="1"/>
    <col min="6395" max="6395" width="25.5703125" style="756" customWidth="1"/>
    <col min="6396" max="6396" width="4.28515625" style="756" customWidth="1"/>
    <col min="6397" max="6397" width="3.7109375" style="756" customWidth="1"/>
    <col min="6398" max="6398" width="4" style="756" customWidth="1"/>
    <col min="6399" max="6399" width="7.85546875" style="756" customWidth="1"/>
    <col min="6400" max="6400" width="6" style="756" customWidth="1"/>
    <col min="6401" max="6404" width="7.85546875" style="756" customWidth="1"/>
    <col min="6405" max="6405" width="21.140625" style="756" customWidth="1"/>
    <col min="6406" max="6406" width="4" style="756" customWidth="1"/>
    <col min="6407" max="6408" width="3.7109375" style="756" customWidth="1"/>
    <col min="6409" max="6647" width="9.140625" style="756"/>
    <col min="6648" max="6648" width="2.7109375" style="756" customWidth="1"/>
    <col min="6649" max="6650" width="2.5703125" style="756" customWidth="1"/>
    <col min="6651" max="6651" width="25.5703125" style="756" customWidth="1"/>
    <col min="6652" max="6652" width="4.28515625" style="756" customWidth="1"/>
    <col min="6653" max="6653" width="3.7109375" style="756" customWidth="1"/>
    <col min="6654" max="6654" width="4" style="756" customWidth="1"/>
    <col min="6655" max="6655" width="7.85546875" style="756" customWidth="1"/>
    <col min="6656" max="6656" width="6" style="756" customWidth="1"/>
    <col min="6657" max="6660" width="7.85546875" style="756" customWidth="1"/>
    <col min="6661" max="6661" width="21.140625" style="756" customWidth="1"/>
    <col min="6662" max="6662" width="4" style="756" customWidth="1"/>
    <col min="6663" max="6664" width="3.7109375" style="756" customWidth="1"/>
    <col min="6665" max="6903" width="9.140625" style="756"/>
    <col min="6904" max="6904" width="2.7109375" style="756" customWidth="1"/>
    <col min="6905" max="6906" width="2.5703125" style="756" customWidth="1"/>
    <col min="6907" max="6907" width="25.5703125" style="756" customWidth="1"/>
    <col min="6908" max="6908" width="4.28515625" style="756" customWidth="1"/>
    <col min="6909" max="6909" width="3.7109375" style="756" customWidth="1"/>
    <col min="6910" max="6910" width="4" style="756" customWidth="1"/>
    <col min="6911" max="6911" width="7.85546875" style="756" customWidth="1"/>
    <col min="6912" max="6912" width="6" style="756" customWidth="1"/>
    <col min="6913" max="6916" width="7.85546875" style="756" customWidth="1"/>
    <col min="6917" max="6917" width="21.140625" style="756" customWidth="1"/>
    <col min="6918" max="6918" width="4" style="756" customWidth="1"/>
    <col min="6919" max="6920" width="3.7109375" style="756" customWidth="1"/>
    <col min="6921" max="7159" width="9.140625" style="756"/>
    <col min="7160" max="7160" width="2.7109375" style="756" customWidth="1"/>
    <col min="7161" max="7162" width="2.5703125" style="756" customWidth="1"/>
    <col min="7163" max="7163" width="25.5703125" style="756" customWidth="1"/>
    <col min="7164" max="7164" width="4.28515625" style="756" customWidth="1"/>
    <col min="7165" max="7165" width="3.7109375" style="756" customWidth="1"/>
    <col min="7166" max="7166" width="4" style="756" customWidth="1"/>
    <col min="7167" max="7167" width="7.85546875" style="756" customWidth="1"/>
    <col min="7168" max="7168" width="6" style="756" customWidth="1"/>
    <col min="7169" max="7172" width="7.85546875" style="756" customWidth="1"/>
    <col min="7173" max="7173" width="21.140625" style="756" customWidth="1"/>
    <col min="7174" max="7174" width="4" style="756" customWidth="1"/>
    <col min="7175" max="7176" width="3.7109375" style="756" customWidth="1"/>
    <col min="7177" max="7415" width="9.140625" style="756"/>
    <col min="7416" max="7416" width="2.7109375" style="756" customWidth="1"/>
    <col min="7417" max="7418" width="2.5703125" style="756" customWidth="1"/>
    <col min="7419" max="7419" width="25.5703125" style="756" customWidth="1"/>
    <col min="7420" max="7420" width="4.28515625" style="756" customWidth="1"/>
    <col min="7421" max="7421" width="3.7109375" style="756" customWidth="1"/>
    <col min="7422" max="7422" width="4" style="756" customWidth="1"/>
    <col min="7423" max="7423" width="7.85546875" style="756" customWidth="1"/>
    <col min="7424" max="7424" width="6" style="756" customWidth="1"/>
    <col min="7425" max="7428" width="7.85546875" style="756" customWidth="1"/>
    <col min="7429" max="7429" width="21.140625" style="756" customWidth="1"/>
    <col min="7430" max="7430" width="4" style="756" customWidth="1"/>
    <col min="7431" max="7432" width="3.7109375" style="756" customWidth="1"/>
    <col min="7433" max="7671" width="9.140625" style="756"/>
    <col min="7672" max="7672" width="2.7109375" style="756" customWidth="1"/>
    <col min="7673" max="7674" width="2.5703125" style="756" customWidth="1"/>
    <col min="7675" max="7675" width="25.5703125" style="756" customWidth="1"/>
    <col min="7676" max="7676" width="4.28515625" style="756" customWidth="1"/>
    <col min="7677" max="7677" width="3.7109375" style="756" customWidth="1"/>
    <col min="7678" max="7678" width="4" style="756" customWidth="1"/>
    <col min="7679" max="7679" width="7.85546875" style="756" customWidth="1"/>
    <col min="7680" max="7680" width="6" style="756" customWidth="1"/>
    <col min="7681" max="7684" width="7.85546875" style="756" customWidth="1"/>
    <col min="7685" max="7685" width="21.140625" style="756" customWidth="1"/>
    <col min="7686" max="7686" width="4" style="756" customWidth="1"/>
    <col min="7687" max="7688" width="3.7109375" style="756" customWidth="1"/>
    <col min="7689" max="7927" width="9.140625" style="756"/>
    <col min="7928" max="7928" width="2.7109375" style="756" customWidth="1"/>
    <col min="7929" max="7930" width="2.5703125" style="756" customWidth="1"/>
    <col min="7931" max="7931" width="25.5703125" style="756" customWidth="1"/>
    <col min="7932" max="7932" width="4.28515625" style="756" customWidth="1"/>
    <col min="7933" max="7933" width="3.7109375" style="756" customWidth="1"/>
    <col min="7934" max="7934" width="4" style="756" customWidth="1"/>
    <col min="7935" max="7935" width="7.85546875" style="756" customWidth="1"/>
    <col min="7936" max="7936" width="6" style="756" customWidth="1"/>
    <col min="7937" max="7940" width="7.85546875" style="756" customWidth="1"/>
    <col min="7941" max="7941" width="21.140625" style="756" customWidth="1"/>
    <col min="7942" max="7942" width="4" style="756" customWidth="1"/>
    <col min="7943" max="7944" width="3.7109375" style="756" customWidth="1"/>
    <col min="7945" max="8183" width="9.140625" style="756"/>
    <col min="8184" max="8184" width="2.7109375" style="756" customWidth="1"/>
    <col min="8185" max="8186" width="2.5703125" style="756" customWidth="1"/>
    <col min="8187" max="8187" width="25.5703125" style="756" customWidth="1"/>
    <col min="8188" max="8188" width="4.28515625" style="756" customWidth="1"/>
    <col min="8189" max="8189" width="3.7109375" style="756" customWidth="1"/>
    <col min="8190" max="8190" width="4" style="756" customWidth="1"/>
    <col min="8191" max="8191" width="7.85546875" style="756" customWidth="1"/>
    <col min="8192" max="8192" width="6" style="756" customWidth="1"/>
    <col min="8193" max="8196" width="7.85546875" style="756" customWidth="1"/>
    <col min="8197" max="8197" width="21.140625" style="756" customWidth="1"/>
    <col min="8198" max="8198" width="4" style="756" customWidth="1"/>
    <col min="8199" max="8200" width="3.7109375" style="756" customWidth="1"/>
    <col min="8201" max="8439" width="9.140625" style="756"/>
    <col min="8440" max="8440" width="2.7109375" style="756" customWidth="1"/>
    <col min="8441" max="8442" width="2.5703125" style="756" customWidth="1"/>
    <col min="8443" max="8443" width="25.5703125" style="756" customWidth="1"/>
    <col min="8444" max="8444" width="4.28515625" style="756" customWidth="1"/>
    <col min="8445" max="8445" width="3.7109375" style="756" customWidth="1"/>
    <col min="8446" max="8446" width="4" style="756" customWidth="1"/>
    <col min="8447" max="8447" width="7.85546875" style="756" customWidth="1"/>
    <col min="8448" max="8448" width="6" style="756" customWidth="1"/>
    <col min="8449" max="8452" width="7.85546875" style="756" customWidth="1"/>
    <col min="8453" max="8453" width="21.140625" style="756" customWidth="1"/>
    <col min="8454" max="8454" width="4" style="756" customWidth="1"/>
    <col min="8455" max="8456" width="3.7109375" style="756" customWidth="1"/>
    <col min="8457" max="8695" width="9.140625" style="756"/>
    <col min="8696" max="8696" width="2.7109375" style="756" customWidth="1"/>
    <col min="8697" max="8698" width="2.5703125" style="756" customWidth="1"/>
    <col min="8699" max="8699" width="25.5703125" style="756" customWidth="1"/>
    <col min="8700" max="8700" width="4.28515625" style="756" customWidth="1"/>
    <col min="8701" max="8701" width="3.7109375" style="756" customWidth="1"/>
    <col min="8702" max="8702" width="4" style="756" customWidth="1"/>
    <col min="8703" max="8703" width="7.85546875" style="756" customWidth="1"/>
    <col min="8704" max="8704" width="6" style="756" customWidth="1"/>
    <col min="8705" max="8708" width="7.85546875" style="756" customWidth="1"/>
    <col min="8709" max="8709" width="21.140625" style="756" customWidth="1"/>
    <col min="8710" max="8710" width="4" style="756" customWidth="1"/>
    <col min="8711" max="8712" width="3.7109375" style="756" customWidth="1"/>
    <col min="8713" max="8951" width="9.140625" style="756"/>
    <col min="8952" max="8952" width="2.7109375" style="756" customWidth="1"/>
    <col min="8953" max="8954" width="2.5703125" style="756" customWidth="1"/>
    <col min="8955" max="8955" width="25.5703125" style="756" customWidth="1"/>
    <col min="8956" max="8956" width="4.28515625" style="756" customWidth="1"/>
    <col min="8957" max="8957" width="3.7109375" style="756" customWidth="1"/>
    <col min="8958" max="8958" width="4" style="756" customWidth="1"/>
    <col min="8959" max="8959" width="7.85546875" style="756" customWidth="1"/>
    <col min="8960" max="8960" width="6" style="756" customWidth="1"/>
    <col min="8961" max="8964" width="7.85546875" style="756" customWidth="1"/>
    <col min="8965" max="8965" width="21.140625" style="756" customWidth="1"/>
    <col min="8966" max="8966" width="4" style="756" customWidth="1"/>
    <col min="8967" max="8968" width="3.7109375" style="756" customWidth="1"/>
    <col min="8969" max="9207" width="9.140625" style="756"/>
    <col min="9208" max="9208" width="2.7109375" style="756" customWidth="1"/>
    <col min="9209" max="9210" width="2.5703125" style="756" customWidth="1"/>
    <col min="9211" max="9211" width="25.5703125" style="756" customWidth="1"/>
    <col min="9212" max="9212" width="4.28515625" style="756" customWidth="1"/>
    <col min="9213" max="9213" width="3.7109375" style="756" customWidth="1"/>
    <col min="9214" max="9214" width="4" style="756" customWidth="1"/>
    <col min="9215" max="9215" width="7.85546875" style="756" customWidth="1"/>
    <col min="9216" max="9216" width="6" style="756" customWidth="1"/>
    <col min="9217" max="9220" width="7.85546875" style="756" customWidth="1"/>
    <col min="9221" max="9221" width="21.140625" style="756" customWidth="1"/>
    <col min="9222" max="9222" width="4" style="756" customWidth="1"/>
    <col min="9223" max="9224" width="3.7109375" style="756" customWidth="1"/>
    <col min="9225" max="9463" width="9.140625" style="756"/>
    <col min="9464" max="9464" width="2.7109375" style="756" customWidth="1"/>
    <col min="9465" max="9466" width="2.5703125" style="756" customWidth="1"/>
    <col min="9467" max="9467" width="25.5703125" style="756" customWidth="1"/>
    <col min="9468" max="9468" width="4.28515625" style="756" customWidth="1"/>
    <col min="9469" max="9469" width="3.7109375" style="756" customWidth="1"/>
    <col min="9470" max="9470" width="4" style="756" customWidth="1"/>
    <col min="9471" max="9471" width="7.85546875" style="756" customWidth="1"/>
    <col min="9472" max="9472" width="6" style="756" customWidth="1"/>
    <col min="9473" max="9476" width="7.85546875" style="756" customWidth="1"/>
    <col min="9477" max="9477" width="21.140625" style="756" customWidth="1"/>
    <col min="9478" max="9478" width="4" style="756" customWidth="1"/>
    <col min="9479" max="9480" width="3.7109375" style="756" customWidth="1"/>
    <col min="9481" max="9719" width="9.140625" style="756"/>
    <col min="9720" max="9720" width="2.7109375" style="756" customWidth="1"/>
    <col min="9721" max="9722" width="2.5703125" style="756" customWidth="1"/>
    <col min="9723" max="9723" width="25.5703125" style="756" customWidth="1"/>
    <col min="9724" max="9724" width="4.28515625" style="756" customWidth="1"/>
    <col min="9725" max="9725" width="3.7109375" style="756" customWidth="1"/>
    <col min="9726" max="9726" width="4" style="756" customWidth="1"/>
    <col min="9727" max="9727" width="7.85546875" style="756" customWidth="1"/>
    <col min="9728" max="9728" width="6" style="756" customWidth="1"/>
    <col min="9729" max="9732" width="7.85546875" style="756" customWidth="1"/>
    <col min="9733" max="9733" width="21.140625" style="756" customWidth="1"/>
    <col min="9734" max="9734" width="4" style="756" customWidth="1"/>
    <col min="9735" max="9736" width="3.7109375" style="756" customWidth="1"/>
    <col min="9737" max="9975" width="9.140625" style="756"/>
    <col min="9976" max="9976" width="2.7109375" style="756" customWidth="1"/>
    <col min="9977" max="9978" width="2.5703125" style="756" customWidth="1"/>
    <col min="9979" max="9979" width="25.5703125" style="756" customWidth="1"/>
    <col min="9980" max="9980" width="4.28515625" style="756" customWidth="1"/>
    <col min="9981" max="9981" width="3.7109375" style="756" customWidth="1"/>
    <col min="9982" max="9982" width="4" style="756" customWidth="1"/>
    <col min="9983" max="9983" width="7.85546875" style="756" customWidth="1"/>
    <col min="9984" max="9984" width="6" style="756" customWidth="1"/>
    <col min="9985" max="9988" width="7.85546875" style="756" customWidth="1"/>
    <col min="9989" max="9989" width="21.140625" style="756" customWidth="1"/>
    <col min="9990" max="9990" width="4" style="756" customWidth="1"/>
    <col min="9991" max="9992" width="3.7109375" style="756" customWidth="1"/>
    <col min="9993" max="10231" width="9.140625" style="756"/>
    <col min="10232" max="10232" width="2.7109375" style="756" customWidth="1"/>
    <col min="10233" max="10234" width="2.5703125" style="756" customWidth="1"/>
    <col min="10235" max="10235" width="25.5703125" style="756" customWidth="1"/>
    <col min="10236" max="10236" width="4.28515625" style="756" customWidth="1"/>
    <col min="10237" max="10237" width="3.7109375" style="756" customWidth="1"/>
    <col min="10238" max="10238" width="4" style="756" customWidth="1"/>
    <col min="10239" max="10239" width="7.85546875" style="756" customWidth="1"/>
    <col min="10240" max="10240" width="6" style="756" customWidth="1"/>
    <col min="10241" max="10244" width="7.85546875" style="756" customWidth="1"/>
    <col min="10245" max="10245" width="21.140625" style="756" customWidth="1"/>
    <col min="10246" max="10246" width="4" style="756" customWidth="1"/>
    <col min="10247" max="10248" width="3.7109375" style="756" customWidth="1"/>
    <col min="10249" max="10487" width="9.140625" style="756"/>
    <col min="10488" max="10488" width="2.7109375" style="756" customWidth="1"/>
    <col min="10489" max="10490" width="2.5703125" style="756" customWidth="1"/>
    <col min="10491" max="10491" width="25.5703125" style="756" customWidth="1"/>
    <col min="10492" max="10492" width="4.28515625" style="756" customWidth="1"/>
    <col min="10493" max="10493" width="3.7109375" style="756" customWidth="1"/>
    <col min="10494" max="10494" width="4" style="756" customWidth="1"/>
    <col min="10495" max="10495" width="7.85546875" style="756" customWidth="1"/>
    <col min="10496" max="10496" width="6" style="756" customWidth="1"/>
    <col min="10497" max="10500" width="7.85546875" style="756" customWidth="1"/>
    <col min="10501" max="10501" width="21.140625" style="756" customWidth="1"/>
    <col min="10502" max="10502" width="4" style="756" customWidth="1"/>
    <col min="10503" max="10504" width="3.7109375" style="756" customWidth="1"/>
    <col min="10505" max="10743" width="9.140625" style="756"/>
    <col min="10744" max="10744" width="2.7109375" style="756" customWidth="1"/>
    <col min="10745" max="10746" width="2.5703125" style="756" customWidth="1"/>
    <col min="10747" max="10747" width="25.5703125" style="756" customWidth="1"/>
    <col min="10748" max="10748" width="4.28515625" style="756" customWidth="1"/>
    <col min="10749" max="10749" width="3.7109375" style="756" customWidth="1"/>
    <col min="10750" max="10750" width="4" style="756" customWidth="1"/>
    <col min="10751" max="10751" width="7.85546875" style="756" customWidth="1"/>
    <col min="10752" max="10752" width="6" style="756" customWidth="1"/>
    <col min="10753" max="10756" width="7.85546875" style="756" customWidth="1"/>
    <col min="10757" max="10757" width="21.140625" style="756" customWidth="1"/>
    <col min="10758" max="10758" width="4" style="756" customWidth="1"/>
    <col min="10759" max="10760" width="3.7109375" style="756" customWidth="1"/>
    <col min="10761" max="10999" width="9.140625" style="756"/>
    <col min="11000" max="11000" width="2.7109375" style="756" customWidth="1"/>
    <col min="11001" max="11002" width="2.5703125" style="756" customWidth="1"/>
    <col min="11003" max="11003" width="25.5703125" style="756" customWidth="1"/>
    <col min="11004" max="11004" width="4.28515625" style="756" customWidth="1"/>
    <col min="11005" max="11005" width="3.7109375" style="756" customWidth="1"/>
    <col min="11006" max="11006" width="4" style="756" customWidth="1"/>
    <col min="11007" max="11007" width="7.85546875" style="756" customWidth="1"/>
    <col min="11008" max="11008" width="6" style="756" customWidth="1"/>
    <col min="11009" max="11012" width="7.85546875" style="756" customWidth="1"/>
    <col min="11013" max="11013" width="21.140625" style="756" customWidth="1"/>
    <col min="11014" max="11014" width="4" style="756" customWidth="1"/>
    <col min="11015" max="11016" width="3.7109375" style="756" customWidth="1"/>
    <col min="11017" max="11255" width="9.140625" style="756"/>
    <col min="11256" max="11256" width="2.7109375" style="756" customWidth="1"/>
    <col min="11257" max="11258" width="2.5703125" style="756" customWidth="1"/>
    <col min="11259" max="11259" width="25.5703125" style="756" customWidth="1"/>
    <col min="11260" max="11260" width="4.28515625" style="756" customWidth="1"/>
    <col min="11261" max="11261" width="3.7109375" style="756" customWidth="1"/>
    <col min="11262" max="11262" width="4" style="756" customWidth="1"/>
    <col min="11263" max="11263" width="7.85546875" style="756" customWidth="1"/>
    <col min="11264" max="11264" width="6" style="756" customWidth="1"/>
    <col min="11265" max="11268" width="7.85546875" style="756" customWidth="1"/>
    <col min="11269" max="11269" width="21.140625" style="756" customWidth="1"/>
    <col min="11270" max="11270" width="4" style="756" customWidth="1"/>
    <col min="11271" max="11272" width="3.7109375" style="756" customWidth="1"/>
    <col min="11273" max="11511" width="9.140625" style="756"/>
    <col min="11512" max="11512" width="2.7109375" style="756" customWidth="1"/>
    <col min="11513" max="11514" width="2.5703125" style="756" customWidth="1"/>
    <col min="11515" max="11515" width="25.5703125" style="756" customWidth="1"/>
    <col min="11516" max="11516" width="4.28515625" style="756" customWidth="1"/>
    <col min="11517" max="11517" width="3.7109375" style="756" customWidth="1"/>
    <col min="11518" max="11518" width="4" style="756" customWidth="1"/>
    <col min="11519" max="11519" width="7.85546875" style="756" customWidth="1"/>
    <col min="11520" max="11520" width="6" style="756" customWidth="1"/>
    <col min="11521" max="11524" width="7.85546875" style="756" customWidth="1"/>
    <col min="11525" max="11525" width="21.140625" style="756" customWidth="1"/>
    <col min="11526" max="11526" width="4" style="756" customWidth="1"/>
    <col min="11527" max="11528" width="3.7109375" style="756" customWidth="1"/>
    <col min="11529" max="11767" width="9.140625" style="756"/>
    <col min="11768" max="11768" width="2.7109375" style="756" customWidth="1"/>
    <col min="11769" max="11770" width="2.5703125" style="756" customWidth="1"/>
    <col min="11771" max="11771" width="25.5703125" style="756" customWidth="1"/>
    <col min="11772" max="11772" width="4.28515625" style="756" customWidth="1"/>
    <col min="11773" max="11773" width="3.7109375" style="756" customWidth="1"/>
    <col min="11774" max="11774" width="4" style="756" customWidth="1"/>
    <col min="11775" max="11775" width="7.85546875" style="756" customWidth="1"/>
    <col min="11776" max="11776" width="6" style="756" customWidth="1"/>
    <col min="11777" max="11780" width="7.85546875" style="756" customWidth="1"/>
    <col min="11781" max="11781" width="21.140625" style="756" customWidth="1"/>
    <col min="11782" max="11782" width="4" style="756" customWidth="1"/>
    <col min="11783" max="11784" width="3.7109375" style="756" customWidth="1"/>
    <col min="11785" max="12023" width="9.140625" style="756"/>
    <col min="12024" max="12024" width="2.7109375" style="756" customWidth="1"/>
    <col min="12025" max="12026" width="2.5703125" style="756" customWidth="1"/>
    <col min="12027" max="12027" width="25.5703125" style="756" customWidth="1"/>
    <col min="12028" max="12028" width="4.28515625" style="756" customWidth="1"/>
    <col min="12029" max="12029" width="3.7109375" style="756" customWidth="1"/>
    <col min="12030" max="12030" width="4" style="756" customWidth="1"/>
    <col min="12031" max="12031" width="7.85546875" style="756" customWidth="1"/>
    <col min="12032" max="12032" width="6" style="756" customWidth="1"/>
    <col min="12033" max="12036" width="7.85546875" style="756" customWidth="1"/>
    <col min="12037" max="12037" width="21.140625" style="756" customWidth="1"/>
    <col min="12038" max="12038" width="4" style="756" customWidth="1"/>
    <col min="12039" max="12040" width="3.7109375" style="756" customWidth="1"/>
    <col min="12041" max="12279" width="9.140625" style="756"/>
    <col min="12280" max="12280" width="2.7109375" style="756" customWidth="1"/>
    <col min="12281" max="12282" width="2.5703125" style="756" customWidth="1"/>
    <col min="12283" max="12283" width="25.5703125" style="756" customWidth="1"/>
    <col min="12284" max="12284" width="4.28515625" style="756" customWidth="1"/>
    <col min="12285" max="12285" width="3.7109375" style="756" customWidth="1"/>
    <col min="12286" max="12286" width="4" style="756" customWidth="1"/>
    <col min="12287" max="12287" width="7.85546875" style="756" customWidth="1"/>
    <col min="12288" max="12288" width="6" style="756" customWidth="1"/>
    <col min="12289" max="12292" width="7.85546875" style="756" customWidth="1"/>
    <col min="12293" max="12293" width="21.140625" style="756" customWidth="1"/>
    <col min="12294" max="12294" width="4" style="756" customWidth="1"/>
    <col min="12295" max="12296" width="3.7109375" style="756" customWidth="1"/>
    <col min="12297" max="12535" width="9.140625" style="756"/>
    <col min="12536" max="12536" width="2.7109375" style="756" customWidth="1"/>
    <col min="12537" max="12538" width="2.5703125" style="756" customWidth="1"/>
    <col min="12539" max="12539" width="25.5703125" style="756" customWidth="1"/>
    <col min="12540" max="12540" width="4.28515625" style="756" customWidth="1"/>
    <col min="12541" max="12541" width="3.7109375" style="756" customWidth="1"/>
    <col min="12542" max="12542" width="4" style="756" customWidth="1"/>
    <col min="12543" max="12543" width="7.85546875" style="756" customWidth="1"/>
    <col min="12544" max="12544" width="6" style="756" customWidth="1"/>
    <col min="12545" max="12548" width="7.85546875" style="756" customWidth="1"/>
    <col min="12549" max="12549" width="21.140625" style="756" customWidth="1"/>
    <col min="12550" max="12550" width="4" style="756" customWidth="1"/>
    <col min="12551" max="12552" width="3.7109375" style="756" customWidth="1"/>
    <col min="12553" max="12791" width="9.140625" style="756"/>
    <col min="12792" max="12792" width="2.7109375" style="756" customWidth="1"/>
    <col min="12793" max="12794" width="2.5703125" style="756" customWidth="1"/>
    <col min="12795" max="12795" width="25.5703125" style="756" customWidth="1"/>
    <col min="12796" max="12796" width="4.28515625" style="756" customWidth="1"/>
    <col min="12797" max="12797" width="3.7109375" style="756" customWidth="1"/>
    <col min="12798" max="12798" width="4" style="756" customWidth="1"/>
    <col min="12799" max="12799" width="7.85546875" style="756" customWidth="1"/>
    <col min="12800" max="12800" width="6" style="756" customWidth="1"/>
    <col min="12801" max="12804" width="7.85546875" style="756" customWidth="1"/>
    <col min="12805" max="12805" width="21.140625" style="756" customWidth="1"/>
    <col min="12806" max="12806" width="4" style="756" customWidth="1"/>
    <col min="12807" max="12808" width="3.7109375" style="756" customWidth="1"/>
    <col min="12809" max="13047" width="9.140625" style="756"/>
    <col min="13048" max="13048" width="2.7109375" style="756" customWidth="1"/>
    <col min="13049" max="13050" width="2.5703125" style="756" customWidth="1"/>
    <col min="13051" max="13051" width="25.5703125" style="756" customWidth="1"/>
    <col min="13052" max="13052" width="4.28515625" style="756" customWidth="1"/>
    <col min="13053" max="13053" width="3.7109375" style="756" customWidth="1"/>
    <col min="13054" max="13054" width="4" style="756" customWidth="1"/>
    <col min="13055" max="13055" width="7.85546875" style="756" customWidth="1"/>
    <col min="13056" max="13056" width="6" style="756" customWidth="1"/>
    <col min="13057" max="13060" width="7.85546875" style="756" customWidth="1"/>
    <col min="13061" max="13061" width="21.140625" style="756" customWidth="1"/>
    <col min="13062" max="13062" width="4" style="756" customWidth="1"/>
    <col min="13063" max="13064" width="3.7109375" style="756" customWidth="1"/>
    <col min="13065" max="13303" width="9.140625" style="756"/>
    <col min="13304" max="13304" width="2.7109375" style="756" customWidth="1"/>
    <col min="13305" max="13306" width="2.5703125" style="756" customWidth="1"/>
    <col min="13307" max="13307" width="25.5703125" style="756" customWidth="1"/>
    <col min="13308" max="13308" width="4.28515625" style="756" customWidth="1"/>
    <col min="13309" max="13309" width="3.7109375" style="756" customWidth="1"/>
    <col min="13310" max="13310" width="4" style="756" customWidth="1"/>
    <col min="13311" max="13311" width="7.85546875" style="756" customWidth="1"/>
    <col min="13312" max="13312" width="6" style="756" customWidth="1"/>
    <col min="13313" max="13316" width="7.85546875" style="756" customWidth="1"/>
    <col min="13317" max="13317" width="21.140625" style="756" customWidth="1"/>
    <col min="13318" max="13318" width="4" style="756" customWidth="1"/>
    <col min="13319" max="13320" width="3.7109375" style="756" customWidth="1"/>
    <col min="13321" max="13559" width="9.140625" style="756"/>
    <col min="13560" max="13560" width="2.7109375" style="756" customWidth="1"/>
    <col min="13561" max="13562" width="2.5703125" style="756" customWidth="1"/>
    <col min="13563" max="13563" width="25.5703125" style="756" customWidth="1"/>
    <col min="13564" max="13564" width="4.28515625" style="756" customWidth="1"/>
    <col min="13565" max="13565" width="3.7109375" style="756" customWidth="1"/>
    <col min="13566" max="13566" width="4" style="756" customWidth="1"/>
    <col min="13567" max="13567" width="7.85546875" style="756" customWidth="1"/>
    <col min="13568" max="13568" width="6" style="756" customWidth="1"/>
    <col min="13569" max="13572" width="7.85546875" style="756" customWidth="1"/>
    <col min="13573" max="13573" width="21.140625" style="756" customWidth="1"/>
    <col min="13574" max="13574" width="4" style="756" customWidth="1"/>
    <col min="13575" max="13576" width="3.7109375" style="756" customWidth="1"/>
    <col min="13577" max="13815" width="9.140625" style="756"/>
    <col min="13816" max="13816" width="2.7109375" style="756" customWidth="1"/>
    <col min="13817" max="13818" width="2.5703125" style="756" customWidth="1"/>
    <col min="13819" max="13819" width="25.5703125" style="756" customWidth="1"/>
    <col min="13820" max="13820" width="4.28515625" style="756" customWidth="1"/>
    <col min="13821" max="13821" width="3.7109375" style="756" customWidth="1"/>
    <col min="13822" max="13822" width="4" style="756" customWidth="1"/>
    <col min="13823" max="13823" width="7.85546875" style="756" customWidth="1"/>
    <col min="13824" max="13824" width="6" style="756" customWidth="1"/>
    <col min="13825" max="13828" width="7.85546875" style="756" customWidth="1"/>
    <col min="13829" max="13829" width="21.140625" style="756" customWidth="1"/>
    <col min="13830" max="13830" width="4" style="756" customWidth="1"/>
    <col min="13831" max="13832" width="3.7109375" style="756" customWidth="1"/>
    <col min="13833" max="14071" width="9.140625" style="756"/>
    <col min="14072" max="14072" width="2.7109375" style="756" customWidth="1"/>
    <col min="14073" max="14074" width="2.5703125" style="756" customWidth="1"/>
    <col min="14075" max="14075" width="25.5703125" style="756" customWidth="1"/>
    <col min="14076" max="14076" width="4.28515625" style="756" customWidth="1"/>
    <col min="14077" max="14077" width="3.7109375" style="756" customWidth="1"/>
    <col min="14078" max="14078" width="4" style="756" customWidth="1"/>
    <col min="14079" max="14079" width="7.85546875" style="756" customWidth="1"/>
    <col min="14080" max="14080" width="6" style="756" customWidth="1"/>
    <col min="14081" max="14084" width="7.85546875" style="756" customWidth="1"/>
    <col min="14085" max="14085" width="21.140625" style="756" customWidth="1"/>
    <col min="14086" max="14086" width="4" style="756" customWidth="1"/>
    <col min="14087" max="14088" width="3.7109375" style="756" customWidth="1"/>
    <col min="14089" max="14327" width="9.140625" style="756"/>
    <col min="14328" max="14328" width="2.7109375" style="756" customWidth="1"/>
    <col min="14329" max="14330" width="2.5703125" style="756" customWidth="1"/>
    <col min="14331" max="14331" width="25.5703125" style="756" customWidth="1"/>
    <col min="14332" max="14332" width="4.28515625" style="756" customWidth="1"/>
    <col min="14333" max="14333" width="3.7109375" style="756" customWidth="1"/>
    <col min="14334" max="14334" width="4" style="756" customWidth="1"/>
    <col min="14335" max="14335" width="7.85546875" style="756" customWidth="1"/>
    <col min="14336" max="14336" width="6" style="756" customWidth="1"/>
    <col min="14337" max="14340" width="7.85546875" style="756" customWidth="1"/>
    <col min="14341" max="14341" width="21.140625" style="756" customWidth="1"/>
    <col min="14342" max="14342" width="4" style="756" customWidth="1"/>
    <col min="14343" max="14344" width="3.7109375" style="756" customWidth="1"/>
    <col min="14345" max="14583" width="9.140625" style="756"/>
    <col min="14584" max="14584" width="2.7109375" style="756" customWidth="1"/>
    <col min="14585" max="14586" width="2.5703125" style="756" customWidth="1"/>
    <col min="14587" max="14587" width="25.5703125" style="756" customWidth="1"/>
    <col min="14588" max="14588" width="4.28515625" style="756" customWidth="1"/>
    <col min="14589" max="14589" width="3.7109375" style="756" customWidth="1"/>
    <col min="14590" max="14590" width="4" style="756" customWidth="1"/>
    <col min="14591" max="14591" width="7.85546875" style="756" customWidth="1"/>
    <col min="14592" max="14592" width="6" style="756" customWidth="1"/>
    <col min="14593" max="14596" width="7.85546875" style="756" customWidth="1"/>
    <col min="14597" max="14597" width="21.140625" style="756" customWidth="1"/>
    <col min="14598" max="14598" width="4" style="756" customWidth="1"/>
    <col min="14599" max="14600" width="3.7109375" style="756" customWidth="1"/>
    <col min="14601" max="14839" width="9.140625" style="756"/>
    <col min="14840" max="14840" width="2.7109375" style="756" customWidth="1"/>
    <col min="14841" max="14842" width="2.5703125" style="756" customWidth="1"/>
    <col min="14843" max="14843" width="25.5703125" style="756" customWidth="1"/>
    <col min="14844" max="14844" width="4.28515625" style="756" customWidth="1"/>
    <col min="14845" max="14845" width="3.7109375" style="756" customWidth="1"/>
    <col min="14846" max="14846" width="4" style="756" customWidth="1"/>
    <col min="14847" max="14847" width="7.85546875" style="756" customWidth="1"/>
    <col min="14848" max="14848" width="6" style="756" customWidth="1"/>
    <col min="14849" max="14852" width="7.85546875" style="756" customWidth="1"/>
    <col min="14853" max="14853" width="21.140625" style="756" customWidth="1"/>
    <col min="14854" max="14854" width="4" style="756" customWidth="1"/>
    <col min="14855" max="14856" width="3.7109375" style="756" customWidth="1"/>
    <col min="14857" max="15095" width="9.140625" style="756"/>
    <col min="15096" max="15096" width="2.7109375" style="756" customWidth="1"/>
    <col min="15097" max="15098" width="2.5703125" style="756" customWidth="1"/>
    <col min="15099" max="15099" width="25.5703125" style="756" customWidth="1"/>
    <col min="15100" max="15100" width="4.28515625" style="756" customWidth="1"/>
    <col min="15101" max="15101" width="3.7109375" style="756" customWidth="1"/>
    <col min="15102" max="15102" width="4" style="756" customWidth="1"/>
    <col min="15103" max="15103" width="7.85546875" style="756" customWidth="1"/>
    <col min="15104" max="15104" width="6" style="756" customWidth="1"/>
    <col min="15105" max="15108" width="7.85546875" style="756" customWidth="1"/>
    <col min="15109" max="15109" width="21.140625" style="756" customWidth="1"/>
    <col min="15110" max="15110" width="4" style="756" customWidth="1"/>
    <col min="15111" max="15112" width="3.7109375" style="756" customWidth="1"/>
    <col min="15113" max="15351" width="9.140625" style="756"/>
    <col min="15352" max="15352" width="2.7109375" style="756" customWidth="1"/>
    <col min="15353" max="15354" width="2.5703125" style="756" customWidth="1"/>
    <col min="15355" max="15355" width="25.5703125" style="756" customWidth="1"/>
    <col min="15356" max="15356" width="4.28515625" style="756" customWidth="1"/>
    <col min="15357" max="15357" width="3.7109375" style="756" customWidth="1"/>
    <col min="15358" max="15358" width="4" style="756" customWidth="1"/>
    <col min="15359" max="15359" width="7.85546875" style="756" customWidth="1"/>
    <col min="15360" max="15360" width="6" style="756" customWidth="1"/>
    <col min="15361" max="15364" width="7.85546875" style="756" customWidth="1"/>
    <col min="15365" max="15365" width="21.140625" style="756" customWidth="1"/>
    <col min="15366" max="15366" width="4" style="756" customWidth="1"/>
    <col min="15367" max="15368" width="3.7109375" style="756" customWidth="1"/>
    <col min="15369" max="15607" width="9.140625" style="756"/>
    <col min="15608" max="15608" width="2.7109375" style="756" customWidth="1"/>
    <col min="15609" max="15610" width="2.5703125" style="756" customWidth="1"/>
    <col min="15611" max="15611" width="25.5703125" style="756" customWidth="1"/>
    <col min="15612" max="15612" width="4.28515625" style="756" customWidth="1"/>
    <col min="15613" max="15613" width="3.7109375" style="756" customWidth="1"/>
    <col min="15614" max="15614" width="4" style="756" customWidth="1"/>
    <col min="15615" max="15615" width="7.85546875" style="756" customWidth="1"/>
    <col min="15616" max="15616" width="6" style="756" customWidth="1"/>
    <col min="15617" max="15620" width="7.85546875" style="756" customWidth="1"/>
    <col min="15621" max="15621" width="21.140625" style="756" customWidth="1"/>
    <col min="15622" max="15622" width="4" style="756" customWidth="1"/>
    <col min="15623" max="15624" width="3.7109375" style="756" customWidth="1"/>
    <col min="15625" max="15863" width="9.140625" style="756"/>
    <col min="15864" max="15864" width="2.7109375" style="756" customWidth="1"/>
    <col min="15865" max="15866" width="2.5703125" style="756" customWidth="1"/>
    <col min="15867" max="15867" width="25.5703125" style="756" customWidth="1"/>
    <col min="15868" max="15868" width="4.28515625" style="756" customWidth="1"/>
    <col min="15869" max="15869" width="3.7109375" style="756" customWidth="1"/>
    <col min="15870" max="15870" width="4" style="756" customWidth="1"/>
    <col min="15871" max="15871" width="7.85546875" style="756" customWidth="1"/>
    <col min="15872" max="15872" width="6" style="756" customWidth="1"/>
    <col min="15873" max="15876" width="7.85546875" style="756" customWidth="1"/>
    <col min="15877" max="15877" width="21.140625" style="756" customWidth="1"/>
    <col min="15878" max="15878" width="4" style="756" customWidth="1"/>
    <col min="15879" max="15880" width="3.7109375" style="756" customWidth="1"/>
    <col min="15881" max="16119" width="9.140625" style="756"/>
    <col min="16120" max="16120" width="2.7109375" style="756" customWidth="1"/>
    <col min="16121" max="16122" width="2.5703125" style="756" customWidth="1"/>
    <col min="16123" max="16123" width="25.5703125" style="756" customWidth="1"/>
    <col min="16124" max="16124" width="4.28515625" style="756" customWidth="1"/>
    <col min="16125" max="16125" width="3.7109375" style="756" customWidth="1"/>
    <col min="16126" max="16126" width="4" style="756" customWidth="1"/>
    <col min="16127" max="16127" width="7.85546875" style="756" customWidth="1"/>
    <col min="16128" max="16128" width="6" style="756" customWidth="1"/>
    <col min="16129" max="16132" width="7.85546875" style="756" customWidth="1"/>
    <col min="16133" max="16133" width="21.140625" style="756" customWidth="1"/>
    <col min="16134" max="16134" width="4" style="756" customWidth="1"/>
    <col min="16135" max="16136" width="3.7109375" style="756" customWidth="1"/>
    <col min="16137" max="16379" width="9.140625" style="756"/>
    <col min="16380" max="16383" width="9.140625" style="756" customWidth="1"/>
    <col min="16384" max="16384" width="9.140625" style="756"/>
  </cols>
  <sheetData>
    <row r="1" spans="1:13" ht="15.75" x14ac:dyDescent="0.2">
      <c r="G1" s="789"/>
      <c r="H1" s="788" t="s">
        <v>305</v>
      </c>
      <c r="I1" s="1153"/>
      <c r="J1" s="1153"/>
      <c r="K1" s="788"/>
    </row>
    <row r="2" spans="1:13" ht="15.75" x14ac:dyDescent="0.2">
      <c r="G2" s="789"/>
      <c r="H2" s="789" t="s">
        <v>306</v>
      </c>
      <c r="I2" s="1154"/>
      <c r="J2" s="789"/>
      <c r="K2" s="788"/>
      <c r="L2" s="790"/>
    </row>
    <row r="3" spans="1:13" ht="15.75" x14ac:dyDescent="0.2">
      <c r="G3" s="788"/>
      <c r="H3" s="788"/>
      <c r="I3" s="788"/>
      <c r="J3" s="788"/>
      <c r="K3" s="788"/>
      <c r="L3" s="791"/>
    </row>
    <row r="4" spans="1:13" ht="15.75" x14ac:dyDescent="0.2">
      <c r="G4" s="789"/>
      <c r="H4" s="789"/>
      <c r="I4" s="789"/>
      <c r="J4" s="789"/>
      <c r="K4" s="788"/>
      <c r="L4" s="791"/>
    </row>
    <row r="5" spans="1:13" ht="15.75" x14ac:dyDescent="0.2">
      <c r="A5" s="872"/>
      <c r="B5" s="872"/>
      <c r="C5" s="872"/>
      <c r="D5" s="872"/>
      <c r="E5" s="872"/>
      <c r="F5" s="872"/>
      <c r="G5" s="872"/>
      <c r="H5" s="872"/>
      <c r="I5" s="872"/>
      <c r="J5" s="872"/>
      <c r="K5" s="841"/>
      <c r="L5" s="842"/>
      <c r="M5" s="842"/>
    </row>
    <row r="6" spans="1:13" ht="30.75" customHeight="1" x14ac:dyDescent="0.2">
      <c r="A6" s="872" t="s">
        <v>254</v>
      </c>
      <c r="B6" s="872"/>
      <c r="C6" s="872"/>
      <c r="D6" s="872"/>
      <c r="E6" s="872"/>
      <c r="F6" s="872"/>
      <c r="G6" s="872"/>
      <c r="H6" s="872"/>
      <c r="I6" s="872"/>
      <c r="J6" s="872"/>
      <c r="K6" s="762"/>
      <c r="L6" s="763"/>
      <c r="M6" s="763"/>
    </row>
    <row r="7" spans="1:13" s="4" customFormat="1" ht="15.75" x14ac:dyDescent="0.2">
      <c r="A7" s="829"/>
      <c r="B7" s="829"/>
      <c r="C7" s="829"/>
      <c r="D7" s="829"/>
      <c r="E7" s="829"/>
      <c r="F7" s="829"/>
      <c r="G7" s="829"/>
      <c r="H7" s="829"/>
      <c r="I7" s="829"/>
      <c r="J7" s="829"/>
    </row>
    <row r="8" spans="1:13" ht="13.5" thickBot="1" x14ac:dyDescent="0.25">
      <c r="I8" s="832" t="s">
        <v>95</v>
      </c>
      <c r="J8" s="832"/>
    </row>
    <row r="9" spans="1:13" ht="12.75" x14ac:dyDescent="0.2">
      <c r="A9" s="843" t="s">
        <v>0</v>
      </c>
      <c r="B9" s="843" t="s">
        <v>1</v>
      </c>
      <c r="C9" s="860" t="s">
        <v>248</v>
      </c>
      <c r="D9" s="846" t="s">
        <v>12</v>
      </c>
      <c r="E9" s="849" t="s">
        <v>247</v>
      </c>
      <c r="F9" s="863" t="s">
        <v>252</v>
      </c>
      <c r="G9" s="852" t="s">
        <v>4</v>
      </c>
      <c r="H9" s="855" t="s">
        <v>274</v>
      </c>
      <c r="I9" s="858" t="s">
        <v>250</v>
      </c>
      <c r="J9" s="859"/>
    </row>
    <row r="10" spans="1:13" ht="12.75" x14ac:dyDescent="0.2">
      <c r="A10" s="844"/>
      <c r="B10" s="844"/>
      <c r="C10" s="861"/>
      <c r="D10" s="847"/>
      <c r="E10" s="850"/>
      <c r="F10" s="864"/>
      <c r="G10" s="853"/>
      <c r="H10" s="856"/>
      <c r="I10" s="824" t="s">
        <v>251</v>
      </c>
      <c r="J10" s="801" t="s">
        <v>244</v>
      </c>
      <c r="L10" s="756" t="s">
        <v>233</v>
      </c>
    </row>
    <row r="11" spans="1:13" ht="51.75" thickBot="1" x14ac:dyDescent="0.25">
      <c r="A11" s="845"/>
      <c r="B11" s="845"/>
      <c r="C11" s="862"/>
      <c r="D11" s="848"/>
      <c r="E11" s="851"/>
      <c r="F11" s="865"/>
      <c r="G11" s="854"/>
      <c r="H11" s="857"/>
      <c r="I11" s="825"/>
      <c r="J11" s="802" t="s">
        <v>273</v>
      </c>
    </row>
    <row r="12" spans="1:13" ht="12.75" thickBot="1" x14ac:dyDescent="0.25">
      <c r="A12" s="830" t="s">
        <v>266</v>
      </c>
      <c r="B12" s="830"/>
      <c r="C12" s="830"/>
      <c r="D12" s="830"/>
      <c r="E12" s="830"/>
      <c r="F12" s="830"/>
      <c r="G12" s="830"/>
      <c r="H12" s="830"/>
      <c r="I12" s="830"/>
      <c r="J12" s="831"/>
    </row>
    <row r="13" spans="1:13" ht="12" x14ac:dyDescent="0.2">
      <c r="A13" s="833" t="s">
        <v>267</v>
      </c>
      <c r="B13" s="833"/>
      <c r="C13" s="833"/>
      <c r="D13" s="833"/>
      <c r="E13" s="833"/>
      <c r="F13" s="833"/>
      <c r="G13" s="833"/>
      <c r="H13" s="833"/>
      <c r="I13" s="833"/>
      <c r="J13" s="834"/>
    </row>
    <row r="14" spans="1:13" ht="12" x14ac:dyDescent="0.2">
      <c r="A14" s="794" t="s">
        <v>5</v>
      </c>
      <c r="B14" s="826" t="s">
        <v>268</v>
      </c>
      <c r="C14" s="827"/>
      <c r="D14" s="827"/>
      <c r="E14" s="827"/>
      <c r="F14" s="827"/>
      <c r="G14" s="827"/>
      <c r="H14" s="827"/>
      <c r="I14" s="827"/>
      <c r="J14" s="828"/>
    </row>
    <row r="15" spans="1:13" ht="24" x14ac:dyDescent="0.2">
      <c r="A15" s="819" t="s">
        <v>5</v>
      </c>
      <c r="B15" s="764" t="s">
        <v>5</v>
      </c>
      <c r="C15" s="835"/>
      <c r="D15" s="866" t="s">
        <v>270</v>
      </c>
      <c r="E15" s="869" t="s">
        <v>269</v>
      </c>
      <c r="F15" s="821" t="s">
        <v>272</v>
      </c>
      <c r="G15" s="792" t="s">
        <v>36</v>
      </c>
      <c r="H15" s="813">
        <v>160.6</v>
      </c>
      <c r="I15" s="800" t="s">
        <v>271</v>
      </c>
      <c r="J15" s="803">
        <v>1</v>
      </c>
    </row>
    <row r="16" spans="1:13" ht="12" x14ac:dyDescent="0.2">
      <c r="A16" s="819"/>
      <c r="B16" s="764"/>
      <c r="C16" s="836"/>
      <c r="D16" s="867"/>
      <c r="E16" s="870"/>
      <c r="F16" s="822"/>
      <c r="G16" s="792" t="s">
        <v>245</v>
      </c>
      <c r="H16" s="793">
        <v>0</v>
      </c>
      <c r="I16" s="800"/>
      <c r="J16" s="803"/>
    </row>
    <row r="17" spans="1:11" ht="12" x14ac:dyDescent="0.2">
      <c r="A17" s="819"/>
      <c r="B17" s="764"/>
      <c r="C17" s="837"/>
      <c r="D17" s="868"/>
      <c r="E17" s="871"/>
      <c r="F17" s="823"/>
      <c r="G17" s="773" t="s">
        <v>138</v>
      </c>
      <c r="H17" s="772">
        <v>0</v>
      </c>
      <c r="I17" s="800"/>
      <c r="J17" s="803"/>
    </row>
    <row r="18" spans="1:11" ht="12.75" x14ac:dyDescent="0.2">
      <c r="A18" s="819"/>
      <c r="B18" s="764"/>
      <c r="C18" s="765" t="s">
        <v>5</v>
      </c>
      <c r="D18" s="808" t="s">
        <v>255</v>
      </c>
      <c r="E18" s="807"/>
      <c r="F18" s="807"/>
      <c r="G18" s="792"/>
      <c r="H18" s="793"/>
      <c r="I18" s="800" t="s">
        <v>275</v>
      </c>
      <c r="J18" s="803">
        <v>11</v>
      </c>
    </row>
    <row r="19" spans="1:11" ht="36" x14ac:dyDescent="0.2">
      <c r="A19" s="795"/>
      <c r="B19" s="816"/>
      <c r="C19" s="766" t="s">
        <v>7</v>
      </c>
      <c r="D19" s="838" t="s">
        <v>256</v>
      </c>
      <c r="E19" s="821"/>
      <c r="F19" s="821"/>
      <c r="G19" s="774"/>
      <c r="H19" s="770"/>
      <c r="I19" s="811" t="s">
        <v>276</v>
      </c>
      <c r="J19" s="804">
        <v>290</v>
      </c>
    </row>
    <row r="20" spans="1:11" ht="24" x14ac:dyDescent="0.2">
      <c r="A20" s="795"/>
      <c r="B20" s="816"/>
      <c r="C20" s="766"/>
      <c r="D20" s="839"/>
      <c r="E20" s="822"/>
      <c r="F20" s="822"/>
      <c r="G20" s="792"/>
      <c r="H20" s="793"/>
      <c r="I20" s="811" t="s">
        <v>277</v>
      </c>
      <c r="J20" s="804">
        <v>3000</v>
      </c>
    </row>
    <row r="21" spans="1:11" ht="12" x14ac:dyDescent="0.2">
      <c r="A21" s="795"/>
      <c r="B21" s="816"/>
      <c r="C21" s="766"/>
      <c r="D21" s="839"/>
      <c r="E21" s="822"/>
      <c r="F21" s="822"/>
      <c r="G21" s="792"/>
      <c r="H21" s="793"/>
      <c r="I21" s="811" t="s">
        <v>278</v>
      </c>
      <c r="J21" s="804">
        <v>300</v>
      </c>
    </row>
    <row r="22" spans="1:11" ht="12" x14ac:dyDescent="0.2">
      <c r="A22" s="795"/>
      <c r="B22" s="816"/>
      <c r="C22" s="768"/>
      <c r="D22" s="840"/>
      <c r="E22" s="823"/>
      <c r="F22" s="823"/>
      <c r="G22" s="773"/>
      <c r="H22" s="772"/>
      <c r="I22" s="811" t="s">
        <v>279</v>
      </c>
      <c r="J22" s="804">
        <v>260</v>
      </c>
    </row>
    <row r="23" spans="1:11" ht="12" x14ac:dyDescent="0.2">
      <c r="A23" s="819"/>
      <c r="B23" s="816"/>
      <c r="C23" s="766" t="s">
        <v>38</v>
      </c>
      <c r="D23" s="838" t="s">
        <v>257</v>
      </c>
      <c r="E23" s="821"/>
      <c r="F23" s="821"/>
      <c r="G23" s="771"/>
      <c r="H23" s="770"/>
      <c r="I23" s="811" t="s">
        <v>280</v>
      </c>
      <c r="J23" s="805">
        <v>150</v>
      </c>
      <c r="K23" s="758"/>
    </row>
    <row r="24" spans="1:11" ht="24" x14ac:dyDescent="0.2">
      <c r="A24" s="819"/>
      <c r="B24" s="816"/>
      <c r="C24" s="766"/>
      <c r="D24" s="839"/>
      <c r="E24" s="822"/>
      <c r="F24" s="822"/>
      <c r="G24" s="792"/>
      <c r="H24" s="793"/>
      <c r="I24" s="811" t="s">
        <v>281</v>
      </c>
      <c r="J24" s="805">
        <v>80</v>
      </c>
      <c r="K24" s="758"/>
    </row>
    <row r="25" spans="1:11" ht="24" x14ac:dyDescent="0.2">
      <c r="A25" s="819"/>
      <c r="B25" s="816"/>
      <c r="C25" s="768"/>
      <c r="D25" s="840"/>
      <c r="E25" s="823"/>
      <c r="F25" s="823"/>
      <c r="G25" s="773"/>
      <c r="H25" s="775"/>
      <c r="I25" s="811" t="s">
        <v>282</v>
      </c>
      <c r="J25" s="803">
        <v>20</v>
      </c>
      <c r="K25" s="758"/>
    </row>
    <row r="26" spans="1:11" ht="24" x14ac:dyDescent="0.2">
      <c r="A26" s="819"/>
      <c r="B26" s="816"/>
      <c r="C26" s="769" t="s">
        <v>39</v>
      </c>
      <c r="D26" s="838" t="s">
        <v>258</v>
      </c>
      <c r="E26" s="821"/>
      <c r="F26" s="821"/>
      <c r="G26" s="771"/>
      <c r="H26" s="770"/>
      <c r="I26" s="811" t="s">
        <v>283</v>
      </c>
      <c r="J26" s="806" t="s">
        <v>302</v>
      </c>
      <c r="K26" s="758"/>
    </row>
    <row r="27" spans="1:11" ht="24" x14ac:dyDescent="0.2">
      <c r="A27" s="819"/>
      <c r="B27" s="816"/>
      <c r="C27" s="766"/>
      <c r="D27" s="839"/>
      <c r="E27" s="822"/>
      <c r="F27" s="822"/>
      <c r="G27" s="792"/>
      <c r="H27" s="793"/>
      <c r="I27" s="811" t="s">
        <v>284</v>
      </c>
      <c r="J27" s="806" t="s">
        <v>301</v>
      </c>
      <c r="K27" s="758"/>
    </row>
    <row r="28" spans="1:11" ht="12" x14ac:dyDescent="0.2">
      <c r="A28" s="819"/>
      <c r="B28" s="764"/>
      <c r="C28" s="765" t="s">
        <v>40</v>
      </c>
      <c r="D28" s="817" t="s">
        <v>259</v>
      </c>
      <c r="E28" s="821"/>
      <c r="F28" s="821"/>
      <c r="G28" s="771"/>
      <c r="H28" s="770"/>
      <c r="I28" s="811" t="s">
        <v>285</v>
      </c>
      <c r="J28" s="806" t="s">
        <v>300</v>
      </c>
    </row>
    <row r="29" spans="1:11" ht="24" x14ac:dyDescent="0.2">
      <c r="A29" s="819"/>
      <c r="B29" s="764"/>
      <c r="C29" s="765"/>
      <c r="D29" s="818"/>
      <c r="E29" s="822"/>
      <c r="F29" s="822"/>
      <c r="G29" s="792"/>
      <c r="H29" s="793"/>
      <c r="I29" s="800" t="s">
        <v>303</v>
      </c>
      <c r="J29" s="803">
        <v>3015</v>
      </c>
    </row>
    <row r="30" spans="1:11" ht="24" x14ac:dyDescent="0.2">
      <c r="A30" s="819"/>
      <c r="B30" s="764"/>
      <c r="C30" s="767"/>
      <c r="D30" s="820"/>
      <c r="E30" s="823"/>
      <c r="F30" s="823"/>
      <c r="G30" s="773"/>
      <c r="H30" s="772"/>
      <c r="I30" s="800" t="s">
        <v>286</v>
      </c>
      <c r="J30" s="803">
        <v>480</v>
      </c>
      <c r="K30" s="758"/>
    </row>
    <row r="31" spans="1:11" ht="24" x14ac:dyDescent="0.2">
      <c r="A31" s="795"/>
      <c r="B31" s="816"/>
      <c r="C31" s="766" t="s">
        <v>41</v>
      </c>
      <c r="D31" s="817" t="s">
        <v>260</v>
      </c>
      <c r="E31" s="821"/>
      <c r="F31" s="821"/>
      <c r="G31" s="771"/>
      <c r="H31" s="770"/>
      <c r="I31" s="800" t="s">
        <v>287</v>
      </c>
      <c r="J31" s="804">
        <v>54170</v>
      </c>
    </row>
    <row r="32" spans="1:11" ht="24" x14ac:dyDescent="0.2">
      <c r="A32" s="795"/>
      <c r="B32" s="816"/>
      <c r="C32" s="766"/>
      <c r="D32" s="818"/>
      <c r="E32" s="822"/>
      <c r="F32" s="822"/>
      <c r="G32" s="792"/>
      <c r="H32" s="793"/>
      <c r="I32" s="800" t="s">
        <v>304</v>
      </c>
      <c r="J32" s="804">
        <v>17.5</v>
      </c>
    </row>
    <row r="33" spans="1:30" ht="12" x14ac:dyDescent="0.2">
      <c r="A33" s="795"/>
      <c r="B33" s="816"/>
      <c r="C33" s="768"/>
      <c r="D33" s="820"/>
      <c r="E33" s="823"/>
      <c r="F33" s="823"/>
      <c r="G33" s="773"/>
      <c r="H33" s="772"/>
      <c r="I33" s="800" t="s">
        <v>288</v>
      </c>
      <c r="J33" s="804">
        <v>10</v>
      </c>
    </row>
    <row r="34" spans="1:30" ht="12" x14ac:dyDescent="0.2">
      <c r="A34" s="819"/>
      <c r="B34" s="764"/>
      <c r="C34" s="765" t="s">
        <v>60</v>
      </c>
      <c r="D34" s="817" t="s">
        <v>261</v>
      </c>
      <c r="E34" s="821"/>
      <c r="F34" s="821"/>
      <c r="G34" s="771"/>
      <c r="H34" s="770"/>
      <c r="I34" s="812" t="s">
        <v>289</v>
      </c>
      <c r="J34" s="803">
        <v>2</v>
      </c>
    </row>
    <row r="35" spans="1:30" ht="24" x14ac:dyDescent="0.2">
      <c r="A35" s="819"/>
      <c r="B35" s="764"/>
      <c r="C35" s="765"/>
      <c r="D35" s="818"/>
      <c r="E35" s="822"/>
      <c r="F35" s="822"/>
      <c r="G35" s="792"/>
      <c r="H35" s="793"/>
      <c r="I35" s="800" t="s">
        <v>290</v>
      </c>
      <c r="J35" s="803">
        <v>22</v>
      </c>
    </row>
    <row r="36" spans="1:30" ht="12.75" x14ac:dyDescent="0.2">
      <c r="A36" s="795"/>
      <c r="B36" s="809"/>
      <c r="C36" s="766" t="s">
        <v>79</v>
      </c>
      <c r="D36" s="810" t="s">
        <v>262</v>
      </c>
      <c r="E36" s="807"/>
      <c r="F36" s="807"/>
      <c r="G36" s="771"/>
      <c r="H36" s="770"/>
      <c r="I36" s="811" t="s">
        <v>292</v>
      </c>
      <c r="J36" s="804">
        <v>45</v>
      </c>
    </row>
    <row r="37" spans="1:30" ht="24" x14ac:dyDescent="0.2">
      <c r="A37" s="819"/>
      <c r="B37" s="816"/>
      <c r="C37" s="766" t="s">
        <v>80</v>
      </c>
      <c r="D37" s="817" t="s">
        <v>263</v>
      </c>
      <c r="E37" s="821"/>
      <c r="F37" s="821"/>
      <c r="G37" s="771"/>
      <c r="H37" s="770"/>
      <c r="I37" s="811" t="s">
        <v>291</v>
      </c>
      <c r="J37" s="805">
        <v>4</v>
      </c>
      <c r="K37" s="758"/>
    </row>
    <row r="38" spans="1:30" ht="24" x14ac:dyDescent="0.2">
      <c r="A38" s="819"/>
      <c r="B38" s="816"/>
      <c r="C38" s="766"/>
      <c r="D38" s="818"/>
      <c r="E38" s="822"/>
      <c r="F38" s="822"/>
      <c r="G38" s="792"/>
      <c r="H38" s="793"/>
      <c r="I38" s="800" t="s">
        <v>293</v>
      </c>
      <c r="J38" s="805">
        <v>12</v>
      </c>
      <c r="K38" s="758"/>
    </row>
    <row r="39" spans="1:30" ht="12" x14ac:dyDescent="0.2">
      <c r="A39" s="819"/>
      <c r="B39" s="816"/>
      <c r="C39" s="769" t="s">
        <v>90</v>
      </c>
      <c r="D39" s="817" t="s">
        <v>264</v>
      </c>
      <c r="E39" s="821"/>
      <c r="F39" s="821"/>
      <c r="G39" s="771"/>
      <c r="H39" s="770"/>
      <c r="I39" s="811" t="s">
        <v>294</v>
      </c>
      <c r="J39" s="806" t="s">
        <v>299</v>
      </c>
      <c r="K39" s="758"/>
    </row>
    <row r="40" spans="1:30" ht="36" x14ac:dyDescent="0.2">
      <c r="A40" s="819"/>
      <c r="B40" s="816"/>
      <c r="C40" s="766"/>
      <c r="D40" s="818"/>
      <c r="E40" s="822"/>
      <c r="F40" s="822"/>
      <c r="G40" s="792"/>
      <c r="H40" s="793"/>
      <c r="I40" s="814" t="s">
        <v>295</v>
      </c>
      <c r="J40" s="806" t="s">
        <v>298</v>
      </c>
      <c r="K40" s="758"/>
    </row>
    <row r="41" spans="1:30" ht="12" x14ac:dyDescent="0.2">
      <c r="A41" s="819"/>
      <c r="B41" s="764"/>
      <c r="C41" s="765" t="s">
        <v>203</v>
      </c>
      <c r="D41" s="817" t="s">
        <v>265</v>
      </c>
      <c r="E41" s="821"/>
      <c r="F41" s="821"/>
      <c r="G41" s="771"/>
      <c r="H41" s="770"/>
      <c r="I41" s="800" t="s">
        <v>296</v>
      </c>
      <c r="J41" s="803">
        <v>1500</v>
      </c>
    </row>
    <row r="42" spans="1:30" ht="24" x14ac:dyDescent="0.2">
      <c r="A42" s="819"/>
      <c r="B42" s="764"/>
      <c r="C42" s="765"/>
      <c r="D42" s="818"/>
      <c r="E42" s="822"/>
      <c r="F42" s="822"/>
      <c r="G42" s="792"/>
      <c r="H42" s="793"/>
      <c r="I42" s="800" t="s">
        <v>297</v>
      </c>
      <c r="J42" s="803">
        <v>280</v>
      </c>
    </row>
    <row r="43" spans="1:30" ht="12.75" x14ac:dyDescent="0.2">
      <c r="A43" s="795"/>
      <c r="B43" s="777"/>
      <c r="C43" s="778"/>
      <c r="D43" s="779"/>
      <c r="E43" s="780"/>
      <c r="F43" s="781"/>
      <c r="G43" s="782" t="s">
        <v>6</v>
      </c>
      <c r="H43" s="783">
        <f>+H15</f>
        <v>160.6</v>
      </c>
      <c r="I43" s="784"/>
      <c r="J43" s="785"/>
      <c r="K43" s="758"/>
    </row>
    <row r="44" spans="1:30" ht="12.75" thickBot="1" x14ac:dyDescent="0.25">
      <c r="A44" s="796"/>
      <c r="B44" s="874" t="s">
        <v>8</v>
      </c>
      <c r="C44" s="874"/>
      <c r="D44" s="874"/>
      <c r="E44" s="874"/>
      <c r="F44" s="874"/>
      <c r="G44" s="874"/>
      <c r="H44" s="799">
        <f>+H43</f>
        <v>160.6</v>
      </c>
      <c r="I44" s="797"/>
      <c r="J44" s="798"/>
    </row>
    <row r="45" spans="1:30" ht="12.75" thickBot="1" x14ac:dyDescent="0.25">
      <c r="A45" s="875" t="s">
        <v>246</v>
      </c>
      <c r="B45" s="875"/>
      <c r="C45" s="875"/>
      <c r="D45" s="875"/>
      <c r="E45" s="875"/>
      <c r="F45" s="875"/>
      <c r="G45" s="876"/>
      <c r="H45" s="776">
        <f>+H44</f>
        <v>160.6</v>
      </c>
      <c r="I45" s="786"/>
      <c r="J45" s="787"/>
    </row>
    <row r="46" spans="1:30" s="760" customFormat="1" ht="12.75" x14ac:dyDescent="0.2">
      <c r="A46" s="873" t="s">
        <v>249</v>
      </c>
      <c r="B46" s="873"/>
      <c r="C46" s="873"/>
      <c r="D46" s="873"/>
      <c r="E46" s="873"/>
      <c r="F46" s="873"/>
      <c r="G46" s="873"/>
      <c r="H46" s="873"/>
      <c r="I46" s="873"/>
      <c r="J46" s="873"/>
      <c r="K46" s="759"/>
      <c r="L46" s="759"/>
      <c r="M46" s="759"/>
      <c r="N46" s="759"/>
      <c r="O46" s="759"/>
      <c r="P46" s="759"/>
      <c r="Q46" s="759"/>
      <c r="R46" s="759"/>
      <c r="S46" s="759"/>
      <c r="T46" s="759"/>
      <c r="U46" s="759"/>
      <c r="V46" s="759"/>
      <c r="W46" s="759"/>
      <c r="X46" s="759"/>
      <c r="Y46" s="759"/>
      <c r="Z46" s="759"/>
      <c r="AA46" s="759"/>
      <c r="AB46" s="759"/>
      <c r="AC46" s="759"/>
      <c r="AD46" s="759"/>
    </row>
    <row r="47" spans="1:30" ht="12.75" x14ac:dyDescent="0.2">
      <c r="A47" s="815" t="s">
        <v>253</v>
      </c>
      <c r="B47" s="815"/>
      <c r="C47" s="815"/>
      <c r="D47" s="815"/>
      <c r="E47" s="815"/>
      <c r="F47" s="815"/>
      <c r="G47" s="815"/>
      <c r="H47" s="815"/>
      <c r="I47" s="815"/>
      <c r="J47" s="815"/>
    </row>
  </sheetData>
  <mergeCells count="67">
    <mergeCell ref="A46:J46"/>
    <mergeCell ref="B44:G44"/>
    <mergeCell ref="E37:E38"/>
    <mergeCell ref="F37:F38"/>
    <mergeCell ref="E39:E40"/>
    <mergeCell ref="F39:F40"/>
    <mergeCell ref="E41:E42"/>
    <mergeCell ref="F41:F42"/>
    <mergeCell ref="A45:G45"/>
    <mergeCell ref="A23:A25"/>
    <mergeCell ref="B23:B25"/>
    <mergeCell ref="A37:A38"/>
    <mergeCell ref="A26:A27"/>
    <mergeCell ref="B26:B27"/>
    <mergeCell ref="E31:E33"/>
    <mergeCell ref="F31:F33"/>
    <mergeCell ref="E34:E35"/>
    <mergeCell ref="F34:F35"/>
    <mergeCell ref="E26:E27"/>
    <mergeCell ref="F26:F27"/>
    <mergeCell ref="K5:M5"/>
    <mergeCell ref="A15:A18"/>
    <mergeCell ref="A9:A11"/>
    <mergeCell ref="B9:B11"/>
    <mergeCell ref="D9:D11"/>
    <mergeCell ref="E9:E11"/>
    <mergeCell ref="G9:G11"/>
    <mergeCell ref="H9:H11"/>
    <mergeCell ref="I9:J9"/>
    <mergeCell ref="C9:C11"/>
    <mergeCell ref="F9:F11"/>
    <mergeCell ref="D15:D17"/>
    <mergeCell ref="E15:E17"/>
    <mergeCell ref="F15:F17"/>
    <mergeCell ref="A5:J5"/>
    <mergeCell ref="A6:J6"/>
    <mergeCell ref="F28:F30"/>
    <mergeCell ref="B19:B22"/>
    <mergeCell ref="I10:I11"/>
    <mergeCell ref="B14:J14"/>
    <mergeCell ref="A7:J7"/>
    <mergeCell ref="A12:J12"/>
    <mergeCell ref="I8:J8"/>
    <mergeCell ref="A13:J13"/>
    <mergeCell ref="C15:C17"/>
    <mergeCell ref="D19:D22"/>
    <mergeCell ref="E19:E22"/>
    <mergeCell ref="F19:F22"/>
    <mergeCell ref="E23:E25"/>
    <mergeCell ref="F23:F25"/>
    <mergeCell ref="D23:D25"/>
    <mergeCell ref="D26:D27"/>
    <mergeCell ref="A47:J47"/>
    <mergeCell ref="B37:B38"/>
    <mergeCell ref="D37:D38"/>
    <mergeCell ref="A28:A30"/>
    <mergeCell ref="D28:D30"/>
    <mergeCell ref="B31:B33"/>
    <mergeCell ref="D31:D33"/>
    <mergeCell ref="A34:A35"/>
    <mergeCell ref="A39:A40"/>
    <mergeCell ref="B39:B40"/>
    <mergeCell ref="D39:D40"/>
    <mergeCell ref="A41:A42"/>
    <mergeCell ref="D41:D42"/>
    <mergeCell ref="D34:D35"/>
    <mergeCell ref="E28:E30"/>
  </mergeCells>
  <printOptions horizontalCentered="1"/>
  <pageMargins left="0.78740157480314965" right="0.39370078740157483" top="0.78740157480314965" bottom="0.39370078740157483" header="0" footer="0"/>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32"/>
  <sheetViews>
    <sheetView topLeftCell="A109" zoomScaleNormal="100" zoomScaleSheetLayoutView="100" workbookViewId="0">
      <selection activeCell="AB101" sqref="AB101"/>
    </sheetView>
  </sheetViews>
  <sheetFormatPr defaultColWidth="9.140625" defaultRowHeight="12.75" x14ac:dyDescent="0.2"/>
  <cols>
    <col min="1" max="3" width="2.85546875" style="49" customWidth="1"/>
    <col min="4" max="4" width="2.7109375" style="49" customWidth="1"/>
    <col min="5" max="5" width="37.42578125" style="49" customWidth="1"/>
    <col min="6" max="6" width="2.85546875" style="51" customWidth="1"/>
    <col min="7" max="7" width="1.85546875" style="52" hidden="1" customWidth="1"/>
    <col min="8" max="8" width="3.28515625" style="49" customWidth="1"/>
    <col min="9" max="9" width="11.5703125" style="49" customWidth="1"/>
    <col min="10" max="10" width="7.85546875" style="53" customWidth="1"/>
    <col min="11" max="13" width="9.42578125" style="49" customWidth="1"/>
    <col min="14" max="14" width="8.28515625" style="49" customWidth="1"/>
    <col min="15" max="15" width="7.42578125" style="49" customWidth="1"/>
    <col min="16" max="16" width="9.42578125" style="49" customWidth="1"/>
    <col min="17" max="17" width="9.28515625" style="49" customWidth="1"/>
    <col min="18" max="18" width="8.85546875" style="49" customWidth="1"/>
    <col min="19" max="19" width="28.140625" style="49" customWidth="1"/>
    <col min="20" max="20" width="4.140625" style="49" customWidth="1"/>
    <col min="21" max="23" width="3.7109375" style="49" customWidth="1"/>
    <col min="24" max="16384" width="9.140625" style="49"/>
  </cols>
  <sheetData>
    <row r="1" spans="1:25" s="47" customFormat="1" ht="14.25" customHeight="1" x14ac:dyDescent="0.25">
      <c r="S1" s="1052" t="s">
        <v>137</v>
      </c>
      <c r="T1" s="1053"/>
      <c r="U1" s="1053"/>
      <c r="V1" s="1053"/>
      <c r="W1" s="1053"/>
    </row>
    <row r="2" spans="1:25" ht="15" customHeight="1" x14ac:dyDescent="0.2">
      <c r="A2" s="48"/>
      <c r="B2" s="48"/>
      <c r="C2" s="48"/>
      <c r="D2" s="48"/>
      <c r="E2" s="1054" t="s">
        <v>243</v>
      </c>
      <c r="F2" s="1054"/>
      <c r="G2" s="1054"/>
      <c r="H2" s="1054"/>
      <c r="I2" s="1054"/>
      <c r="J2" s="1054"/>
      <c r="K2" s="1054"/>
      <c r="L2" s="1054"/>
      <c r="M2" s="1054"/>
      <c r="N2" s="1054"/>
      <c r="O2" s="1054"/>
      <c r="P2" s="1054"/>
      <c r="Q2" s="1054"/>
      <c r="R2" s="1054"/>
      <c r="S2" s="1054"/>
      <c r="T2" s="48"/>
      <c r="U2" s="48"/>
      <c r="V2" s="48"/>
      <c r="W2" s="48"/>
    </row>
    <row r="3" spans="1:25" ht="14.25" x14ac:dyDescent="0.2">
      <c r="A3" s="1085" t="s">
        <v>42</v>
      </c>
      <c r="B3" s="1085"/>
      <c r="C3" s="1085"/>
      <c r="D3" s="1085"/>
      <c r="E3" s="1085"/>
      <c r="F3" s="1085"/>
      <c r="G3" s="1085"/>
      <c r="H3" s="1085"/>
      <c r="I3" s="1085"/>
      <c r="J3" s="1085"/>
      <c r="K3" s="1085"/>
      <c r="L3" s="1085"/>
      <c r="M3" s="1085"/>
      <c r="N3" s="1085"/>
      <c r="O3" s="1085"/>
      <c r="P3" s="1085"/>
      <c r="Q3" s="1085"/>
      <c r="R3" s="1085"/>
      <c r="S3" s="1085"/>
      <c r="T3" s="1085"/>
      <c r="U3" s="1085"/>
      <c r="V3" s="1085"/>
      <c r="W3" s="1085"/>
    </row>
    <row r="4" spans="1:25" ht="15" x14ac:dyDescent="0.2">
      <c r="A4" s="1086" t="s">
        <v>32</v>
      </c>
      <c r="B4" s="1086"/>
      <c r="C4" s="1086"/>
      <c r="D4" s="1086"/>
      <c r="E4" s="1086"/>
      <c r="F4" s="1086"/>
      <c r="G4" s="1086"/>
      <c r="H4" s="1086"/>
      <c r="I4" s="1086"/>
      <c r="J4" s="1086"/>
      <c r="K4" s="1086"/>
      <c r="L4" s="1086"/>
      <c r="M4" s="1086"/>
      <c r="N4" s="1086"/>
      <c r="O4" s="1086"/>
      <c r="P4" s="1086"/>
      <c r="Q4" s="1086"/>
      <c r="R4" s="1086"/>
      <c r="S4" s="1086"/>
      <c r="T4" s="1086"/>
      <c r="U4" s="1086"/>
      <c r="V4" s="1086"/>
      <c r="W4" s="1086"/>
      <c r="X4" s="50"/>
      <c r="Y4" s="50"/>
    </row>
    <row r="5" spans="1:25" ht="15.75" customHeight="1" thickBot="1" x14ac:dyDescent="0.25">
      <c r="S5" s="958" t="s">
        <v>95</v>
      </c>
      <c r="T5" s="958"/>
      <c r="U5" s="958"/>
      <c r="V5" s="958"/>
      <c r="W5" s="959"/>
    </row>
    <row r="6" spans="1:25" ht="28.5" customHeight="1" x14ac:dyDescent="0.2">
      <c r="A6" s="1087" t="s">
        <v>33</v>
      </c>
      <c r="B6" s="988" t="s">
        <v>0</v>
      </c>
      <c r="C6" s="988" t="s">
        <v>1</v>
      </c>
      <c r="D6" s="988" t="s">
        <v>37</v>
      </c>
      <c r="E6" s="993" t="s">
        <v>12</v>
      </c>
      <c r="F6" s="988" t="s">
        <v>2</v>
      </c>
      <c r="G6" s="988" t="s">
        <v>96</v>
      </c>
      <c r="H6" s="969" t="s">
        <v>3</v>
      </c>
      <c r="I6" s="972" t="s">
        <v>34</v>
      </c>
      <c r="J6" s="972" t="s">
        <v>4</v>
      </c>
      <c r="K6" s="980" t="s">
        <v>177</v>
      </c>
      <c r="L6" s="982" t="s">
        <v>178</v>
      </c>
      <c r="M6" s="966" t="s">
        <v>179</v>
      </c>
      <c r="N6" s="967"/>
      <c r="O6" s="967"/>
      <c r="P6" s="968"/>
      <c r="Q6" s="960" t="s">
        <v>126</v>
      </c>
      <c r="R6" s="960" t="s">
        <v>180</v>
      </c>
      <c r="S6" s="977" t="s">
        <v>11</v>
      </c>
      <c r="T6" s="978"/>
      <c r="U6" s="978"/>
      <c r="V6" s="978"/>
      <c r="W6" s="979"/>
    </row>
    <row r="7" spans="1:25" ht="21.75" customHeight="1" x14ac:dyDescent="0.2">
      <c r="A7" s="1088"/>
      <c r="B7" s="989"/>
      <c r="C7" s="989"/>
      <c r="D7" s="989"/>
      <c r="E7" s="994"/>
      <c r="F7" s="989"/>
      <c r="G7" s="991"/>
      <c r="H7" s="970"/>
      <c r="I7" s="973"/>
      <c r="J7" s="973"/>
      <c r="K7" s="981"/>
      <c r="L7" s="983"/>
      <c r="M7" s="986" t="s">
        <v>122</v>
      </c>
      <c r="N7" s="963" t="s">
        <v>123</v>
      </c>
      <c r="O7" s="985"/>
      <c r="P7" s="1055" t="s">
        <v>124</v>
      </c>
      <c r="Q7" s="961"/>
      <c r="R7" s="961"/>
      <c r="S7" s="975" t="s">
        <v>12</v>
      </c>
      <c r="T7" s="963" t="s">
        <v>77</v>
      </c>
      <c r="U7" s="964"/>
      <c r="V7" s="964"/>
      <c r="W7" s="965"/>
    </row>
    <row r="8" spans="1:25" ht="64.5" customHeight="1" thickBot="1" x14ac:dyDescent="0.25">
      <c r="A8" s="1089"/>
      <c r="B8" s="990"/>
      <c r="C8" s="990"/>
      <c r="D8" s="990"/>
      <c r="E8" s="995"/>
      <c r="F8" s="990"/>
      <c r="G8" s="992"/>
      <c r="H8" s="971"/>
      <c r="I8" s="974"/>
      <c r="J8" s="974"/>
      <c r="K8" s="981"/>
      <c r="L8" s="984"/>
      <c r="M8" s="987"/>
      <c r="N8" s="55" t="s">
        <v>122</v>
      </c>
      <c r="O8" s="55" t="s">
        <v>125</v>
      </c>
      <c r="P8" s="1056"/>
      <c r="Q8" s="962"/>
      <c r="R8" s="962"/>
      <c r="S8" s="976"/>
      <c r="T8" s="56" t="s">
        <v>127</v>
      </c>
      <c r="U8" s="57" t="s">
        <v>128</v>
      </c>
      <c r="V8" s="57" t="s">
        <v>129</v>
      </c>
      <c r="W8" s="58" t="s">
        <v>181</v>
      </c>
    </row>
    <row r="9" spans="1:25" s="59" customFormat="1" ht="15" customHeight="1" x14ac:dyDescent="0.2">
      <c r="A9" s="1002" t="s">
        <v>59</v>
      </c>
      <c r="B9" s="1003"/>
      <c r="C9" s="1003"/>
      <c r="D9" s="1003"/>
      <c r="E9" s="1003"/>
      <c r="F9" s="1003"/>
      <c r="G9" s="1003"/>
      <c r="H9" s="1003"/>
      <c r="I9" s="1003"/>
      <c r="J9" s="1003"/>
      <c r="K9" s="1003"/>
      <c r="L9" s="1003"/>
      <c r="M9" s="1003"/>
      <c r="N9" s="1003"/>
      <c r="O9" s="1003"/>
      <c r="P9" s="1003"/>
      <c r="Q9" s="1003"/>
      <c r="R9" s="1003"/>
      <c r="S9" s="1003"/>
      <c r="T9" s="1003"/>
      <c r="U9" s="1003"/>
      <c r="V9" s="1003"/>
      <c r="W9" s="1004"/>
    </row>
    <row r="10" spans="1:25" s="59" customFormat="1" ht="13.5" customHeight="1" x14ac:dyDescent="0.2">
      <c r="A10" s="1005" t="s">
        <v>43</v>
      </c>
      <c r="B10" s="1006"/>
      <c r="C10" s="1006"/>
      <c r="D10" s="1006"/>
      <c r="E10" s="1006"/>
      <c r="F10" s="1006"/>
      <c r="G10" s="1006"/>
      <c r="H10" s="1006"/>
      <c r="I10" s="1006"/>
      <c r="J10" s="1006"/>
      <c r="K10" s="1006"/>
      <c r="L10" s="1006"/>
      <c r="M10" s="1006"/>
      <c r="N10" s="1006"/>
      <c r="O10" s="1006"/>
      <c r="P10" s="1006"/>
      <c r="Q10" s="1006"/>
      <c r="R10" s="1006"/>
      <c r="S10" s="1006"/>
      <c r="T10" s="1006"/>
      <c r="U10" s="1006"/>
      <c r="V10" s="1006"/>
      <c r="W10" s="1007"/>
    </row>
    <row r="11" spans="1:25" ht="14.25" customHeight="1" x14ac:dyDescent="0.2">
      <c r="A11" s="60" t="s">
        <v>5</v>
      </c>
      <c r="B11" s="996" t="s">
        <v>44</v>
      </c>
      <c r="C11" s="997"/>
      <c r="D11" s="997"/>
      <c r="E11" s="997"/>
      <c r="F11" s="997"/>
      <c r="G11" s="997"/>
      <c r="H11" s="997"/>
      <c r="I11" s="997"/>
      <c r="J11" s="997"/>
      <c r="K11" s="997"/>
      <c r="L11" s="997"/>
      <c r="M11" s="997"/>
      <c r="N11" s="997"/>
      <c r="O11" s="997"/>
      <c r="P11" s="997"/>
      <c r="Q11" s="997"/>
      <c r="R11" s="997"/>
      <c r="S11" s="997"/>
      <c r="T11" s="997"/>
      <c r="U11" s="997"/>
      <c r="V11" s="997"/>
      <c r="W11" s="998"/>
    </row>
    <row r="12" spans="1:25" ht="15.75" customHeight="1" x14ac:dyDescent="0.2">
      <c r="A12" s="61" t="s">
        <v>5</v>
      </c>
      <c r="B12" s="62" t="s">
        <v>5</v>
      </c>
      <c r="C12" s="999" t="s">
        <v>45</v>
      </c>
      <c r="D12" s="1000"/>
      <c r="E12" s="1000"/>
      <c r="F12" s="1000"/>
      <c r="G12" s="1000"/>
      <c r="H12" s="1000"/>
      <c r="I12" s="1000"/>
      <c r="J12" s="1000"/>
      <c r="K12" s="1000"/>
      <c r="L12" s="1000"/>
      <c r="M12" s="1000"/>
      <c r="N12" s="1000"/>
      <c r="O12" s="1000"/>
      <c r="P12" s="1000"/>
      <c r="Q12" s="1000"/>
      <c r="R12" s="1000"/>
      <c r="S12" s="1000"/>
      <c r="T12" s="1000"/>
      <c r="U12" s="1000"/>
      <c r="V12" s="1000"/>
      <c r="W12" s="1001"/>
    </row>
    <row r="13" spans="1:25" ht="21" customHeight="1" x14ac:dyDescent="0.2">
      <c r="A13" s="63" t="s">
        <v>5</v>
      </c>
      <c r="B13" s="64" t="s">
        <v>5</v>
      </c>
      <c r="C13" s="323" t="s">
        <v>5</v>
      </c>
      <c r="D13" s="65"/>
      <c r="E13" s="66" t="s">
        <v>81</v>
      </c>
      <c r="F13" s="67"/>
      <c r="G13" s="68"/>
      <c r="H13" s="69" t="s">
        <v>46</v>
      </c>
      <c r="I13" s="70"/>
      <c r="J13" s="71" t="s">
        <v>36</v>
      </c>
      <c r="K13" s="72"/>
      <c r="L13" s="72"/>
      <c r="M13" s="73"/>
      <c r="N13" s="74"/>
      <c r="O13" s="74"/>
      <c r="P13" s="75"/>
      <c r="Q13" s="76"/>
      <c r="R13" s="77"/>
      <c r="S13" s="78"/>
      <c r="T13" s="79"/>
      <c r="U13" s="79"/>
      <c r="V13" s="79"/>
      <c r="W13" s="80"/>
    </row>
    <row r="14" spans="1:25" ht="15" customHeight="1" x14ac:dyDescent="0.2">
      <c r="A14" s="63"/>
      <c r="B14" s="64"/>
      <c r="C14" s="324"/>
      <c r="D14" s="81" t="s">
        <v>5</v>
      </c>
      <c r="E14" s="1013" t="s">
        <v>61</v>
      </c>
      <c r="F14" s="82" t="s">
        <v>47</v>
      </c>
      <c r="G14" s="1008" t="s">
        <v>102</v>
      </c>
      <c r="H14" s="83"/>
      <c r="I14" s="1011" t="s">
        <v>71</v>
      </c>
      <c r="J14" s="706" t="s">
        <v>36</v>
      </c>
      <c r="K14" s="86">
        <v>167.2</v>
      </c>
      <c r="L14" s="86">
        <v>167.2</v>
      </c>
      <c r="M14" s="86">
        <f>P14</f>
        <v>86.1</v>
      </c>
      <c r="N14" s="87"/>
      <c r="O14" s="87"/>
      <c r="P14" s="748">
        <f>86.1</f>
        <v>86.1</v>
      </c>
      <c r="Q14" s="85"/>
      <c r="R14" s="89"/>
      <c r="S14" s="1016" t="s">
        <v>98</v>
      </c>
      <c r="T14" s="10">
        <v>1</v>
      </c>
      <c r="U14" s="13">
        <v>1</v>
      </c>
      <c r="V14" s="13"/>
      <c r="W14" s="265"/>
    </row>
    <row r="15" spans="1:25" ht="15" customHeight="1" x14ac:dyDescent="0.2">
      <c r="A15" s="63"/>
      <c r="B15" s="64"/>
      <c r="C15" s="324"/>
      <c r="D15" s="90"/>
      <c r="E15" s="1014"/>
      <c r="F15" s="529"/>
      <c r="G15" s="1009"/>
      <c r="H15" s="83"/>
      <c r="I15" s="907"/>
      <c r="J15" s="705" t="s">
        <v>78</v>
      </c>
      <c r="K15" s="43"/>
      <c r="L15" s="43"/>
      <c r="M15" s="43">
        <f>P15</f>
        <v>29.2</v>
      </c>
      <c r="N15" s="93"/>
      <c r="O15" s="318"/>
      <c r="P15" s="749">
        <f>87.6-58.4</f>
        <v>29.2</v>
      </c>
      <c r="Q15" s="92"/>
      <c r="R15" s="95"/>
      <c r="S15" s="1017"/>
      <c r="T15" s="22"/>
      <c r="U15" s="21"/>
      <c r="V15" s="21"/>
      <c r="W15" s="266"/>
    </row>
    <row r="16" spans="1:25" ht="18" customHeight="1" x14ac:dyDescent="0.2">
      <c r="A16" s="63"/>
      <c r="B16" s="64"/>
      <c r="C16" s="324"/>
      <c r="D16" s="90"/>
      <c r="E16" s="1015"/>
      <c r="F16" s="91"/>
      <c r="G16" s="1010"/>
      <c r="H16" s="83"/>
      <c r="I16" s="907"/>
      <c r="J16" s="745" t="s">
        <v>138</v>
      </c>
      <c r="K16" s="108">
        <v>17.399999999999999</v>
      </c>
      <c r="L16" s="107">
        <v>17.399999999999999</v>
      </c>
      <c r="M16" s="43"/>
      <c r="N16" s="93"/>
      <c r="O16" s="318"/>
      <c r="P16" s="749"/>
      <c r="Q16" s="92"/>
      <c r="R16" s="95"/>
      <c r="S16" s="1018"/>
      <c r="T16" s="22"/>
      <c r="U16" s="21"/>
      <c r="V16" s="273"/>
      <c r="W16" s="266"/>
    </row>
    <row r="17" spans="1:30" ht="18" customHeight="1" x14ac:dyDescent="0.2">
      <c r="A17" s="63"/>
      <c r="B17" s="64"/>
      <c r="C17" s="324"/>
      <c r="D17" s="937" t="s">
        <v>7</v>
      </c>
      <c r="E17" s="741" t="s">
        <v>139</v>
      </c>
      <c r="F17" s="1027" t="s">
        <v>153</v>
      </c>
      <c r="G17" s="877" t="s">
        <v>103</v>
      </c>
      <c r="H17" s="652"/>
      <c r="I17" s="907"/>
      <c r="J17" s="705" t="s">
        <v>78</v>
      </c>
      <c r="K17" s="9">
        <v>12.7</v>
      </c>
      <c r="L17" s="92">
        <v>12.7</v>
      </c>
      <c r="M17" s="86">
        <v>3.8</v>
      </c>
      <c r="N17" s="87">
        <v>3.8</v>
      </c>
      <c r="O17" s="750"/>
      <c r="P17" s="748"/>
      <c r="Q17" s="85"/>
      <c r="R17" s="89"/>
      <c r="S17" s="878" t="s">
        <v>162</v>
      </c>
      <c r="T17" s="24">
        <v>1</v>
      </c>
      <c r="U17" s="24">
        <v>1</v>
      </c>
      <c r="V17" s="431"/>
      <c r="W17" s="432"/>
      <c r="X17" s="96"/>
      <c r="Y17" s="96"/>
      <c r="Z17" s="96"/>
    </row>
    <row r="18" spans="1:30" ht="16.5" customHeight="1" x14ac:dyDescent="0.2">
      <c r="A18" s="63"/>
      <c r="B18" s="64"/>
      <c r="C18" s="324"/>
      <c r="D18" s="1026"/>
      <c r="E18" s="744"/>
      <c r="F18" s="1028"/>
      <c r="G18" s="877"/>
      <c r="H18" s="652"/>
      <c r="I18" s="907"/>
      <c r="J18" s="745" t="s">
        <v>172</v>
      </c>
      <c r="K18" s="314">
        <v>71.7</v>
      </c>
      <c r="L18" s="107">
        <v>71.7</v>
      </c>
      <c r="M18" s="108">
        <v>21.6</v>
      </c>
      <c r="N18" s="109">
        <v>21.6</v>
      </c>
      <c r="O18" s="751"/>
      <c r="P18" s="752"/>
      <c r="Q18" s="107"/>
      <c r="R18" s="111"/>
      <c r="S18" s="879"/>
      <c r="T18" s="23"/>
      <c r="U18" s="438"/>
      <c r="V18" s="439"/>
      <c r="W18" s="440"/>
      <c r="X18" s="96"/>
      <c r="Y18" s="96"/>
      <c r="Z18" s="96"/>
    </row>
    <row r="19" spans="1:30" ht="24.75" customHeight="1" x14ac:dyDescent="0.2">
      <c r="A19" s="63"/>
      <c r="B19" s="64"/>
      <c r="C19" s="323"/>
      <c r="D19" s="923" t="s">
        <v>38</v>
      </c>
      <c r="E19" s="933" t="s">
        <v>140</v>
      </c>
      <c r="F19" s="1024"/>
      <c r="G19" s="374" t="s">
        <v>188</v>
      </c>
      <c r="H19" s="101"/>
      <c r="I19" s="1012"/>
      <c r="J19" s="706" t="s">
        <v>36</v>
      </c>
      <c r="K19" s="85">
        <v>14</v>
      </c>
      <c r="L19" s="85">
        <v>14</v>
      </c>
      <c r="M19" s="86">
        <v>11.2</v>
      </c>
      <c r="N19" s="87"/>
      <c r="O19" s="750"/>
      <c r="P19" s="748">
        <v>11.2</v>
      </c>
      <c r="Q19" s="530"/>
      <c r="R19" s="531"/>
      <c r="S19" s="878" t="s">
        <v>48</v>
      </c>
      <c r="T19" s="1020">
        <v>1</v>
      </c>
      <c r="U19" s="1020">
        <v>1</v>
      </c>
      <c r="V19" s="1020"/>
      <c r="W19" s="1022"/>
      <c r="X19" s="249"/>
      <c r="Y19" s="249"/>
    </row>
    <row r="20" spans="1:30" ht="27" customHeight="1" x14ac:dyDescent="0.2">
      <c r="A20" s="63"/>
      <c r="B20" s="64"/>
      <c r="C20" s="323"/>
      <c r="D20" s="924"/>
      <c r="E20" s="934"/>
      <c r="F20" s="1025"/>
      <c r="G20" s="527"/>
      <c r="H20" s="101"/>
      <c r="I20" s="528"/>
      <c r="J20" s="35" t="s">
        <v>78</v>
      </c>
      <c r="K20" s="92"/>
      <c r="L20" s="92"/>
      <c r="M20" s="43">
        <v>2.8</v>
      </c>
      <c r="N20" s="93"/>
      <c r="O20" s="318"/>
      <c r="P20" s="749">
        <v>2.8</v>
      </c>
      <c r="Q20" s="590"/>
      <c r="R20" s="591"/>
      <c r="S20" s="1019"/>
      <c r="T20" s="1021"/>
      <c r="U20" s="1021"/>
      <c r="V20" s="1021"/>
      <c r="W20" s="1023"/>
      <c r="X20" s="249"/>
    </row>
    <row r="21" spans="1:30" ht="23.25" customHeight="1" x14ac:dyDescent="0.2">
      <c r="A21" s="903"/>
      <c r="B21" s="919"/>
      <c r="C21" s="922"/>
      <c r="D21" s="923" t="s">
        <v>39</v>
      </c>
      <c r="E21" s="933" t="s">
        <v>167</v>
      </c>
      <c r="F21" s="935"/>
      <c r="G21" s="1042" t="s">
        <v>189</v>
      </c>
      <c r="H21" s="1041"/>
      <c r="I21" s="907"/>
      <c r="J21" s="706" t="s">
        <v>36</v>
      </c>
      <c r="K21" s="85">
        <v>22.6</v>
      </c>
      <c r="L21" s="85">
        <v>22.6</v>
      </c>
      <c r="M21" s="86">
        <v>18.100000000000001</v>
      </c>
      <c r="N21" s="87"/>
      <c r="O21" s="87"/>
      <c r="P21" s="88">
        <v>18.100000000000001</v>
      </c>
      <c r="Q21" s="85"/>
      <c r="R21" s="89"/>
      <c r="S21" s="29" t="s">
        <v>48</v>
      </c>
      <c r="T21" s="25">
        <v>1</v>
      </c>
      <c r="U21" s="24">
        <v>1</v>
      </c>
      <c r="V21" s="274"/>
      <c r="W21" s="267"/>
      <c r="X21" s="734"/>
      <c r="Y21" s="264"/>
      <c r="Z21" s="264"/>
      <c r="AA21" s="264"/>
      <c r="AB21" s="264"/>
      <c r="AC21" s="264"/>
      <c r="AD21" s="264"/>
    </row>
    <row r="22" spans="1:30" ht="29.25" customHeight="1" x14ac:dyDescent="0.2">
      <c r="A22" s="903"/>
      <c r="B22" s="919"/>
      <c r="C22" s="922"/>
      <c r="D22" s="924"/>
      <c r="E22" s="934"/>
      <c r="F22" s="936"/>
      <c r="G22" s="1043"/>
      <c r="H22" s="1041"/>
      <c r="I22" s="907"/>
      <c r="J22" s="113" t="s">
        <v>78</v>
      </c>
      <c r="K22" s="107"/>
      <c r="L22" s="107"/>
      <c r="M22" s="108">
        <v>4.5</v>
      </c>
      <c r="N22" s="109"/>
      <c r="O22" s="109"/>
      <c r="P22" s="110">
        <v>4.5</v>
      </c>
      <c r="Q22" s="107"/>
      <c r="R22" s="107"/>
      <c r="S22" s="33"/>
      <c r="T22" s="23"/>
      <c r="U22" s="23"/>
      <c r="V22" s="277"/>
      <c r="W22" s="268"/>
      <c r="X22" s="711"/>
      <c r="Y22" s="96"/>
      <c r="Z22" s="96"/>
      <c r="AA22" s="96"/>
      <c r="AB22" s="96"/>
      <c r="AC22" s="96"/>
      <c r="AD22" s="96"/>
    </row>
    <row r="23" spans="1:30" ht="19.5" customHeight="1" x14ac:dyDescent="0.2">
      <c r="A23" s="63"/>
      <c r="B23" s="64"/>
      <c r="C23" s="323"/>
      <c r="D23" s="923" t="s">
        <v>40</v>
      </c>
      <c r="E23" s="1050" t="s">
        <v>141</v>
      </c>
      <c r="F23" s="939"/>
      <c r="G23" s="376" t="s">
        <v>192</v>
      </c>
      <c r="H23" s="381"/>
      <c r="I23" s="482"/>
      <c r="J23" s="706" t="s">
        <v>36</v>
      </c>
      <c r="K23" s="86">
        <v>10</v>
      </c>
      <c r="L23" s="86">
        <v>10</v>
      </c>
      <c r="M23" s="86">
        <v>16</v>
      </c>
      <c r="N23" s="87"/>
      <c r="O23" s="87"/>
      <c r="P23" s="362">
        <v>16</v>
      </c>
      <c r="Q23" s="85"/>
      <c r="R23" s="86"/>
      <c r="S23" s="399" t="s">
        <v>150</v>
      </c>
      <c r="T23" s="17">
        <v>1</v>
      </c>
      <c r="U23" s="17">
        <v>1</v>
      </c>
      <c r="V23" s="463"/>
      <c r="W23" s="400"/>
      <c r="X23" s="123"/>
    </row>
    <row r="24" spans="1:30" ht="23.25" customHeight="1" x14ac:dyDescent="0.2">
      <c r="A24" s="63"/>
      <c r="B24" s="64"/>
      <c r="C24" s="347"/>
      <c r="D24" s="924"/>
      <c r="E24" s="1051"/>
      <c r="F24" s="936"/>
      <c r="G24" s="532"/>
      <c r="H24" s="381"/>
      <c r="I24" s="482"/>
      <c r="J24" s="628" t="s">
        <v>78</v>
      </c>
      <c r="K24" s="43"/>
      <c r="L24" s="43"/>
      <c r="M24" s="43">
        <v>4</v>
      </c>
      <c r="N24" s="93"/>
      <c r="O24" s="93"/>
      <c r="P24" s="94">
        <v>4</v>
      </c>
      <c r="Q24" s="92"/>
      <c r="R24" s="43"/>
      <c r="S24" s="6"/>
      <c r="T24" s="15"/>
      <c r="U24" s="15"/>
      <c r="V24" s="255"/>
      <c r="W24" s="322"/>
      <c r="X24" s="123"/>
    </row>
    <row r="25" spans="1:30" ht="54" customHeight="1" x14ac:dyDescent="0.2">
      <c r="A25" s="63"/>
      <c r="B25" s="64"/>
      <c r="C25" s="347"/>
      <c r="D25" s="380" t="s">
        <v>41</v>
      </c>
      <c r="E25" s="503" t="s">
        <v>215</v>
      </c>
      <c r="F25" s="397"/>
      <c r="G25" s="398"/>
      <c r="H25" s="392"/>
      <c r="I25" s="393"/>
      <c r="J25" s="706" t="s">
        <v>36</v>
      </c>
      <c r="K25" s="86"/>
      <c r="L25" s="86"/>
      <c r="M25" s="700">
        <v>3</v>
      </c>
      <c r="N25" s="87"/>
      <c r="O25" s="87"/>
      <c r="P25" s="88">
        <v>3</v>
      </c>
      <c r="Q25" s="191">
        <v>3.9</v>
      </c>
      <c r="R25" s="191"/>
      <c r="S25" s="399" t="s">
        <v>227</v>
      </c>
      <c r="T25" s="17"/>
      <c r="U25" s="17"/>
      <c r="V25" s="17">
        <v>1</v>
      </c>
      <c r="W25" s="400"/>
      <c r="X25" s="123"/>
    </row>
    <row r="26" spans="1:30" ht="56.25" customHeight="1" x14ac:dyDescent="0.2">
      <c r="A26" s="63"/>
      <c r="B26" s="64"/>
      <c r="C26" s="347"/>
      <c r="D26" s="380" t="s">
        <v>60</v>
      </c>
      <c r="E26" s="504" t="s">
        <v>214</v>
      </c>
      <c r="F26" s="397"/>
      <c r="G26" s="398"/>
      <c r="H26" s="392"/>
      <c r="I26" s="393"/>
      <c r="J26" s="84" t="s">
        <v>36</v>
      </c>
      <c r="K26" s="394"/>
      <c r="L26" s="394"/>
      <c r="M26" s="395">
        <v>11.5</v>
      </c>
      <c r="N26" s="127">
        <v>1.5</v>
      </c>
      <c r="O26" s="127"/>
      <c r="P26" s="396">
        <v>10</v>
      </c>
      <c r="Q26" s="191">
        <v>18.3</v>
      </c>
      <c r="R26" s="394"/>
      <c r="S26" s="334" t="s">
        <v>48</v>
      </c>
      <c r="T26" s="17"/>
      <c r="U26" s="17"/>
      <c r="V26" s="17">
        <v>1</v>
      </c>
      <c r="W26" s="400"/>
      <c r="X26" s="123"/>
    </row>
    <row r="27" spans="1:30" ht="55.5" customHeight="1" x14ac:dyDescent="0.2">
      <c r="A27" s="63"/>
      <c r="B27" s="64"/>
      <c r="C27" s="347"/>
      <c r="D27" s="380" t="s">
        <v>79</v>
      </c>
      <c r="E27" s="503" t="s">
        <v>213</v>
      </c>
      <c r="F27" s="390"/>
      <c r="G27" s="391"/>
      <c r="H27" s="392"/>
      <c r="I27" s="393"/>
      <c r="J27" s="84" t="s">
        <v>36</v>
      </c>
      <c r="K27" s="394"/>
      <c r="L27" s="394"/>
      <c r="M27" s="395">
        <v>20</v>
      </c>
      <c r="N27" s="127"/>
      <c r="O27" s="127"/>
      <c r="P27" s="396">
        <v>20</v>
      </c>
      <c r="Q27" s="191">
        <v>80</v>
      </c>
      <c r="R27" s="394">
        <v>50</v>
      </c>
      <c r="S27" s="334" t="s">
        <v>204</v>
      </c>
      <c r="T27" s="19"/>
      <c r="U27" s="624"/>
      <c r="V27" s="19"/>
      <c r="W27" s="335">
        <v>1</v>
      </c>
      <c r="X27" s="123"/>
      <c r="Y27" s="249"/>
      <c r="Z27" s="249"/>
    </row>
    <row r="28" spans="1:30" ht="14.25" customHeight="1" x14ac:dyDescent="0.2">
      <c r="A28" s="63"/>
      <c r="B28" s="64"/>
      <c r="C28" s="323"/>
      <c r="D28" s="595" t="s">
        <v>80</v>
      </c>
      <c r="E28" s="254" t="s">
        <v>89</v>
      </c>
      <c r="F28" s="589"/>
      <c r="G28" s="374" t="s">
        <v>193</v>
      </c>
      <c r="H28" s="373"/>
      <c r="I28" s="379"/>
      <c r="J28" s="84" t="s">
        <v>36</v>
      </c>
      <c r="K28" s="85">
        <v>14.5</v>
      </c>
      <c r="L28" s="85">
        <v>14.5</v>
      </c>
      <c r="M28" s="86"/>
      <c r="N28" s="87"/>
      <c r="O28" s="596"/>
      <c r="P28" s="597"/>
      <c r="Q28" s="530"/>
      <c r="R28" s="531"/>
      <c r="S28" s="29" t="s">
        <v>65</v>
      </c>
      <c r="T28" s="598">
        <v>1</v>
      </c>
      <c r="U28" s="625">
        <v>1</v>
      </c>
      <c r="V28" s="598"/>
      <c r="W28" s="599"/>
    </row>
    <row r="29" spans="1:30" ht="23.25" customHeight="1" x14ac:dyDescent="0.2">
      <c r="A29" s="63"/>
      <c r="B29" s="64"/>
      <c r="C29" s="323"/>
      <c r="D29" s="592"/>
      <c r="E29" s="533"/>
      <c r="F29" s="534"/>
      <c r="G29" s="535"/>
      <c r="H29" s="373"/>
      <c r="I29" s="379"/>
      <c r="J29" s="606" t="s">
        <v>78</v>
      </c>
      <c r="K29" s="108"/>
      <c r="L29" s="108"/>
      <c r="M29" s="108">
        <f>N29</f>
        <v>3.7</v>
      </c>
      <c r="N29" s="751">
        <f>8.7-5</f>
        <v>3.7</v>
      </c>
      <c r="O29" s="629"/>
      <c r="P29" s="536"/>
      <c r="Q29" s="593"/>
      <c r="R29" s="536"/>
      <c r="S29" s="537"/>
      <c r="T29" s="538"/>
      <c r="U29" s="539"/>
      <c r="V29" s="538"/>
      <c r="W29" s="594"/>
    </row>
    <row r="30" spans="1:30" ht="35.25" customHeight="1" x14ac:dyDescent="0.2">
      <c r="A30" s="63"/>
      <c r="B30" s="64"/>
      <c r="C30" s="323"/>
      <c r="D30" s="114" t="s">
        <v>90</v>
      </c>
      <c r="E30" s="14" t="s">
        <v>212</v>
      </c>
      <c r="F30" s="115"/>
      <c r="G30" s="375" t="s">
        <v>190</v>
      </c>
      <c r="H30" s="381"/>
      <c r="I30" s="116"/>
      <c r="J30" s="117" t="s">
        <v>36</v>
      </c>
      <c r="K30" s="118"/>
      <c r="L30" s="588"/>
      <c r="M30" s="104"/>
      <c r="N30" s="753"/>
      <c r="O30" s="105"/>
      <c r="P30" s="119"/>
      <c r="Q30" s="103">
        <v>180</v>
      </c>
      <c r="R30" s="120">
        <v>180</v>
      </c>
      <c r="S30" s="30" t="s">
        <v>149</v>
      </c>
      <c r="T30" s="31"/>
      <c r="U30" s="32"/>
      <c r="V30" s="626">
        <v>2</v>
      </c>
      <c r="W30" s="121">
        <v>3</v>
      </c>
      <c r="X30" s="711"/>
      <c r="Y30" s="96"/>
      <c r="Z30" s="96"/>
      <c r="AA30" s="96"/>
      <c r="AB30" s="96"/>
      <c r="AC30" s="96"/>
      <c r="AD30" s="96"/>
    </row>
    <row r="31" spans="1:30" ht="20.25" customHeight="1" x14ac:dyDescent="0.2">
      <c r="A31" s="903"/>
      <c r="B31" s="919"/>
      <c r="C31" s="922"/>
      <c r="D31" s="923" t="s">
        <v>203</v>
      </c>
      <c r="E31" s="933" t="s">
        <v>210</v>
      </c>
      <c r="F31" s="935"/>
      <c r="G31" s="1042" t="s">
        <v>105</v>
      </c>
      <c r="H31" s="1034"/>
      <c r="I31" s="907"/>
      <c r="J31" s="112" t="s">
        <v>36</v>
      </c>
      <c r="K31" s="85">
        <v>7.9</v>
      </c>
      <c r="L31" s="312">
        <f>7.9-4.8</f>
        <v>3.1</v>
      </c>
      <c r="M31" s="86">
        <v>7.9</v>
      </c>
      <c r="N31" s="750">
        <v>7.9</v>
      </c>
      <c r="O31" s="87"/>
      <c r="P31" s="88"/>
      <c r="Q31" s="85">
        <v>7.9</v>
      </c>
      <c r="R31" s="89">
        <v>7.9</v>
      </c>
      <c r="S31" s="7" t="s">
        <v>56</v>
      </c>
      <c r="T31" s="11">
        <v>100</v>
      </c>
      <c r="U31" s="11">
        <v>100</v>
      </c>
      <c r="V31" s="278">
        <v>100</v>
      </c>
      <c r="W31" s="270">
        <v>100</v>
      </c>
      <c r="X31" s="711"/>
      <c r="Y31" s="96"/>
      <c r="Z31" s="96"/>
      <c r="AA31" s="96"/>
      <c r="AB31" s="96"/>
      <c r="AC31" s="96"/>
      <c r="AD31" s="96"/>
    </row>
    <row r="32" spans="1:30" ht="22.5" customHeight="1" x14ac:dyDescent="0.2">
      <c r="A32" s="903"/>
      <c r="B32" s="919"/>
      <c r="C32" s="922"/>
      <c r="D32" s="924"/>
      <c r="E32" s="934"/>
      <c r="F32" s="936"/>
      <c r="G32" s="1043"/>
      <c r="H32" s="1034"/>
      <c r="I32" s="907"/>
      <c r="J32" s="113"/>
      <c r="K32" s="107"/>
      <c r="L32" s="315"/>
      <c r="M32" s="108"/>
      <c r="N32" s="751"/>
      <c r="O32" s="109"/>
      <c r="P32" s="110"/>
      <c r="Q32" s="107"/>
      <c r="R32" s="111"/>
      <c r="S32" s="8" t="s">
        <v>69</v>
      </c>
      <c r="T32" s="12"/>
      <c r="U32" s="12">
        <v>1</v>
      </c>
      <c r="V32" s="279">
        <v>1</v>
      </c>
      <c r="W32" s="271">
        <v>1</v>
      </c>
    </row>
    <row r="33" spans="1:30" ht="39" customHeight="1" x14ac:dyDescent="0.2">
      <c r="A33" s="903"/>
      <c r="B33" s="919"/>
      <c r="C33" s="922"/>
      <c r="D33" s="937" t="s">
        <v>241</v>
      </c>
      <c r="E33" s="484" t="s">
        <v>145</v>
      </c>
      <c r="F33" s="939"/>
      <c r="G33" s="1042" t="s">
        <v>191</v>
      </c>
      <c r="H33" s="1041"/>
      <c r="I33" s="907"/>
      <c r="J33" s="112" t="s">
        <v>36</v>
      </c>
      <c r="K33" s="85">
        <v>9</v>
      </c>
      <c r="L33" s="312">
        <f>9-2</f>
        <v>7</v>
      </c>
      <c r="M33" s="86">
        <v>2.6</v>
      </c>
      <c r="N33" s="750">
        <v>2.6</v>
      </c>
      <c r="O33" s="87"/>
      <c r="P33" s="88"/>
      <c r="Q33" s="85">
        <v>2</v>
      </c>
      <c r="R33" s="89">
        <v>2</v>
      </c>
      <c r="S33" s="386" t="s">
        <v>168</v>
      </c>
      <c r="T33" s="387">
        <v>4</v>
      </c>
      <c r="U33" s="387">
        <v>5</v>
      </c>
      <c r="V33" s="388"/>
      <c r="W33" s="389"/>
      <c r="X33" s="712"/>
      <c r="Y33" s="755"/>
      <c r="Z33" s="96"/>
      <c r="AA33" s="96"/>
      <c r="AB33" s="96"/>
      <c r="AC33" s="96"/>
      <c r="AD33" s="96"/>
    </row>
    <row r="34" spans="1:30" ht="19.5" customHeight="1" x14ac:dyDescent="0.2">
      <c r="A34" s="903"/>
      <c r="B34" s="919"/>
      <c r="C34" s="922"/>
      <c r="D34" s="938"/>
      <c r="E34" s="485"/>
      <c r="F34" s="936"/>
      <c r="G34" s="1043"/>
      <c r="H34" s="1044"/>
      <c r="I34" s="1045"/>
      <c r="J34" s="113" t="s">
        <v>220</v>
      </c>
      <c r="K34" s="107"/>
      <c r="L34" s="315"/>
      <c r="M34" s="108">
        <v>5</v>
      </c>
      <c r="N34" s="109">
        <v>5</v>
      </c>
      <c r="O34" s="109"/>
      <c r="P34" s="110"/>
      <c r="Q34" s="107"/>
      <c r="R34" s="111"/>
      <c r="S34" s="34" t="s">
        <v>142</v>
      </c>
      <c r="T34" s="31">
        <v>5</v>
      </c>
      <c r="U34" s="31">
        <v>5</v>
      </c>
      <c r="V34" s="280">
        <v>5</v>
      </c>
      <c r="W34" s="282">
        <v>5</v>
      </c>
      <c r="X34" s="709"/>
      <c r="Y34" s="96"/>
      <c r="Z34" s="96"/>
      <c r="AA34" s="96"/>
      <c r="AB34" s="96"/>
      <c r="AC34" s="96"/>
      <c r="AD34" s="96"/>
    </row>
    <row r="35" spans="1:30" ht="54" customHeight="1" x14ac:dyDescent="0.2">
      <c r="A35" s="63"/>
      <c r="B35" s="64"/>
      <c r="C35" s="324"/>
      <c r="D35" s="540"/>
      <c r="E35" s="543" t="s">
        <v>99</v>
      </c>
      <c r="F35" s="541"/>
      <c r="G35" s="542"/>
      <c r="H35" s="384"/>
      <c r="I35" s="385"/>
      <c r="J35" s="544" t="s">
        <v>75</v>
      </c>
      <c r="K35" s="545"/>
      <c r="L35" s="511"/>
      <c r="M35" s="546"/>
      <c r="N35" s="547"/>
      <c r="O35" s="547"/>
      <c r="P35" s="548"/>
      <c r="Q35" s="511"/>
      <c r="R35" s="549"/>
      <c r="S35" s="550"/>
      <c r="T35" s="551"/>
      <c r="U35" s="551"/>
      <c r="V35" s="552"/>
      <c r="W35" s="553"/>
      <c r="X35" s="96"/>
      <c r="Y35" s="96"/>
      <c r="Z35" s="96"/>
    </row>
    <row r="36" spans="1:30" ht="14.25" customHeight="1" x14ac:dyDescent="0.2">
      <c r="A36" s="63"/>
      <c r="B36" s="64"/>
      <c r="C36" s="323"/>
      <c r="D36" s="909"/>
      <c r="E36" s="911" t="s">
        <v>70</v>
      </c>
      <c r="F36" s="929"/>
      <c r="G36" s="931" t="s">
        <v>104</v>
      </c>
      <c r="H36" s="418"/>
      <c r="I36" s="897"/>
      <c r="J36" s="441" t="s">
        <v>36</v>
      </c>
      <c r="K36" s="442"/>
      <c r="L36" s="442"/>
      <c r="M36" s="443"/>
      <c r="N36" s="444"/>
      <c r="O36" s="444"/>
      <c r="P36" s="445"/>
      <c r="Q36" s="442"/>
      <c r="R36" s="446"/>
      <c r="S36" s="447" t="s">
        <v>48</v>
      </c>
      <c r="T36" s="448">
        <v>1</v>
      </c>
      <c r="U36" s="26"/>
      <c r="V36" s="275"/>
      <c r="W36" s="281"/>
      <c r="X36" s="713"/>
      <c r="Y36" s="264"/>
      <c r="Z36" s="264"/>
      <c r="AA36" s="264"/>
      <c r="AB36" s="264"/>
      <c r="AC36" s="264"/>
      <c r="AD36" s="264"/>
    </row>
    <row r="37" spans="1:30" ht="25.5" customHeight="1" x14ac:dyDescent="0.2">
      <c r="A37" s="63"/>
      <c r="B37" s="64"/>
      <c r="C37" s="323"/>
      <c r="D37" s="910"/>
      <c r="E37" s="912"/>
      <c r="F37" s="930"/>
      <c r="G37" s="932"/>
      <c r="H37" s="427"/>
      <c r="I37" s="898"/>
      <c r="J37" s="449" t="s">
        <v>78</v>
      </c>
      <c r="K37" s="433"/>
      <c r="L37" s="433"/>
      <c r="M37" s="434"/>
      <c r="N37" s="435"/>
      <c r="O37" s="435"/>
      <c r="P37" s="436"/>
      <c r="Q37" s="433"/>
      <c r="R37" s="437"/>
      <c r="S37" s="27"/>
      <c r="T37" s="28"/>
      <c r="U37" s="28"/>
      <c r="V37" s="276"/>
      <c r="W37" s="269"/>
      <c r="X37" s="710"/>
      <c r="Y37" s="264"/>
      <c r="Z37" s="264"/>
      <c r="AA37" s="264"/>
      <c r="AB37" s="264"/>
      <c r="AC37" s="264"/>
      <c r="AD37" s="264"/>
    </row>
    <row r="38" spans="1:30" ht="17.25" customHeight="1" thickBot="1" x14ac:dyDescent="0.25">
      <c r="A38" s="130"/>
      <c r="B38" s="272"/>
      <c r="C38" s="325"/>
      <c r="D38" s="326"/>
      <c r="E38" s="327"/>
      <c r="F38" s="328"/>
      <c r="G38" s="236"/>
      <c r="H38" s="329"/>
      <c r="I38" s="330"/>
      <c r="J38" s="234" t="s">
        <v>6</v>
      </c>
      <c r="K38" s="235">
        <f>SUM(K14:K37)</f>
        <v>347</v>
      </c>
      <c r="L38" s="235">
        <f>SUM(L14:L37)</f>
        <v>340.2</v>
      </c>
      <c r="M38" s="235">
        <f t="shared" ref="M38:R38" si="0">SUM(M14:M34)</f>
        <v>251</v>
      </c>
      <c r="N38" s="235">
        <f t="shared" si="0"/>
        <v>46.1</v>
      </c>
      <c r="O38" s="235">
        <f t="shared" si="0"/>
        <v>0</v>
      </c>
      <c r="P38" s="235">
        <f t="shared" si="0"/>
        <v>204.9</v>
      </c>
      <c r="Q38" s="235">
        <f t="shared" si="0"/>
        <v>292.10000000000002</v>
      </c>
      <c r="R38" s="235">
        <f t="shared" si="0"/>
        <v>239.9</v>
      </c>
      <c r="S38" s="331"/>
      <c r="T38" s="332"/>
      <c r="U38" s="332"/>
      <c r="V38" s="332"/>
      <c r="W38" s="333"/>
      <c r="X38" s="881"/>
      <c r="Y38" s="881"/>
      <c r="Z38" s="881"/>
      <c r="AA38" s="881"/>
    </row>
    <row r="39" spans="1:30" ht="16.5" customHeight="1" x14ac:dyDescent="0.2">
      <c r="A39" s="902" t="s">
        <v>5</v>
      </c>
      <c r="B39" s="1036" t="s">
        <v>5</v>
      </c>
      <c r="C39" s="1029" t="s">
        <v>7</v>
      </c>
      <c r="D39" s="131"/>
      <c r="E39" s="293" t="s">
        <v>82</v>
      </c>
      <c r="F39" s="410"/>
      <c r="G39" s="412"/>
      <c r="H39" s="649"/>
      <c r="I39" s="471"/>
      <c r="J39" s="472"/>
      <c r="K39" s="132"/>
      <c r="L39" s="132"/>
      <c r="M39" s="133"/>
      <c r="N39" s="134"/>
      <c r="O39" s="134"/>
      <c r="P39" s="135"/>
      <c r="Q39" s="491"/>
      <c r="R39" s="132"/>
      <c r="S39" s="136"/>
      <c r="T39" s="137"/>
      <c r="U39" s="138"/>
      <c r="V39" s="138"/>
      <c r="W39" s="139"/>
      <c r="X39" s="50"/>
      <c r="Y39" s="123"/>
    </row>
    <row r="40" spans="1:30" ht="19.5" customHeight="1" x14ac:dyDescent="0.2">
      <c r="A40" s="903"/>
      <c r="B40" s="919"/>
      <c r="C40" s="922"/>
      <c r="D40" s="90" t="s">
        <v>5</v>
      </c>
      <c r="E40" s="1101" t="s">
        <v>120</v>
      </c>
      <c r="F40" s="1048" t="s">
        <v>62</v>
      </c>
      <c r="G40" s="1008" t="s">
        <v>106</v>
      </c>
      <c r="H40" s="650">
        <v>4</v>
      </c>
      <c r="I40" s="1037" t="s">
        <v>67</v>
      </c>
      <c r="J40" s="84" t="s">
        <v>36</v>
      </c>
      <c r="K40" s="92">
        <v>35</v>
      </c>
      <c r="L40" s="92">
        <v>35</v>
      </c>
      <c r="M40" s="43">
        <v>30</v>
      </c>
      <c r="N40" s="93">
        <v>30</v>
      </c>
      <c r="O40" s="93"/>
      <c r="P40" s="95"/>
      <c r="Q40" s="492">
        <v>40</v>
      </c>
      <c r="R40" s="92">
        <v>40</v>
      </c>
      <c r="S40" s="141" t="s">
        <v>49</v>
      </c>
      <c r="T40" s="142">
        <v>30</v>
      </c>
      <c r="U40" s="143">
        <v>50</v>
      </c>
      <c r="V40" s="143">
        <v>50</v>
      </c>
      <c r="W40" s="144">
        <v>50</v>
      </c>
      <c r="X40" s="50"/>
      <c r="Y40" s="123"/>
    </row>
    <row r="41" spans="1:30" ht="15.75" customHeight="1" x14ac:dyDescent="0.2">
      <c r="A41" s="903"/>
      <c r="B41" s="919"/>
      <c r="C41" s="922"/>
      <c r="D41" s="145"/>
      <c r="E41" s="1102"/>
      <c r="F41" s="1049"/>
      <c r="G41" s="1090"/>
      <c r="H41" s="651"/>
      <c r="I41" s="1038"/>
      <c r="J41" s="146" t="s">
        <v>78</v>
      </c>
      <c r="K41" s="107"/>
      <c r="L41" s="107"/>
      <c r="M41" s="108">
        <v>10</v>
      </c>
      <c r="N41" s="109">
        <v>10</v>
      </c>
      <c r="O41" s="109"/>
      <c r="P41" s="111"/>
      <c r="Q41" s="122"/>
      <c r="R41" s="107"/>
      <c r="S41" s="147"/>
      <c r="T41" s="148"/>
      <c r="U41" s="149"/>
      <c r="V41" s="149"/>
      <c r="W41" s="150"/>
      <c r="X41" s="50"/>
    </row>
    <row r="42" spans="1:30" ht="13.5" customHeight="1" x14ac:dyDescent="0.2">
      <c r="A42" s="63"/>
      <c r="B42" s="64"/>
      <c r="C42" s="324"/>
      <c r="D42" s="81" t="s">
        <v>7</v>
      </c>
      <c r="E42" s="1030" t="s">
        <v>171</v>
      </c>
      <c r="F42" s="407"/>
      <c r="G42" s="413"/>
      <c r="H42" s="652">
        <v>4</v>
      </c>
      <c r="I42" s="1038"/>
      <c r="J42" s="151"/>
      <c r="K42" s="85"/>
      <c r="L42" s="85"/>
      <c r="M42" s="86"/>
      <c r="N42" s="87"/>
      <c r="O42" s="87"/>
      <c r="P42" s="89"/>
      <c r="Q42" s="362"/>
      <c r="R42" s="85"/>
      <c r="S42" s="152"/>
      <c r="T42" s="153"/>
      <c r="U42" s="154"/>
      <c r="V42" s="154"/>
      <c r="W42" s="155"/>
      <c r="X42" s="50"/>
    </row>
    <row r="43" spans="1:30" ht="24" customHeight="1" x14ac:dyDescent="0.2">
      <c r="A43" s="63"/>
      <c r="B43" s="64"/>
      <c r="C43" s="324"/>
      <c r="D43" s="90"/>
      <c r="E43" s="1031"/>
      <c r="F43" s="407"/>
      <c r="G43" s="413"/>
      <c r="H43" s="652"/>
      <c r="I43" s="156"/>
      <c r="J43" s="157"/>
      <c r="K43" s="97"/>
      <c r="L43" s="97"/>
      <c r="M43" s="98"/>
      <c r="N43" s="99"/>
      <c r="O43" s="99"/>
      <c r="P43" s="100"/>
      <c r="Q43" s="490"/>
      <c r="R43" s="97"/>
      <c r="S43" s="158"/>
      <c r="T43" s="159"/>
      <c r="U43" s="160"/>
      <c r="V43" s="160"/>
      <c r="W43" s="161"/>
      <c r="X43" s="50"/>
    </row>
    <row r="44" spans="1:30" ht="104.25" customHeight="1" x14ac:dyDescent="0.2">
      <c r="A44" s="63"/>
      <c r="B44" s="64"/>
      <c r="C44" s="324"/>
      <c r="D44" s="90"/>
      <c r="E44" s="294" t="s">
        <v>242</v>
      </c>
      <c r="F44" s="407"/>
      <c r="G44" s="414" t="s">
        <v>107</v>
      </c>
      <c r="H44" s="652"/>
      <c r="I44" s="156"/>
      <c r="J44" s="704" t="s">
        <v>36</v>
      </c>
      <c r="K44" s="163">
        <v>20</v>
      </c>
      <c r="L44" s="259">
        <f>14.5-1.5</f>
        <v>13</v>
      </c>
      <c r="M44" s="36">
        <v>18</v>
      </c>
      <c r="N44" s="37">
        <v>18</v>
      </c>
      <c r="O44" s="37"/>
      <c r="P44" s="38"/>
      <c r="Q44" s="493">
        <v>18</v>
      </c>
      <c r="R44" s="97">
        <v>18</v>
      </c>
      <c r="S44" s="158" t="s">
        <v>51</v>
      </c>
      <c r="T44" s="159">
        <v>4</v>
      </c>
      <c r="U44" s="160">
        <v>3</v>
      </c>
      <c r="V44" s="160">
        <v>2</v>
      </c>
      <c r="W44" s="161">
        <v>1</v>
      </c>
      <c r="X44" s="50"/>
    </row>
    <row r="45" spans="1:30" ht="23.25" customHeight="1" x14ac:dyDescent="0.2">
      <c r="A45" s="63"/>
      <c r="B45" s="64"/>
      <c r="C45" s="324"/>
      <c r="D45" s="90"/>
      <c r="E45" s="1099" t="s">
        <v>166</v>
      </c>
      <c r="F45" s="407"/>
      <c r="G45" s="414"/>
      <c r="H45" s="652"/>
      <c r="I45" s="156"/>
      <c r="J45" s="703" t="s">
        <v>36</v>
      </c>
      <c r="K45" s="92">
        <v>706.7</v>
      </c>
      <c r="L45" s="92">
        <v>706.7</v>
      </c>
      <c r="M45" s="43"/>
      <c r="N45" s="93"/>
      <c r="O45" s="93"/>
      <c r="P45" s="95"/>
      <c r="Q45" s="492"/>
      <c r="R45" s="92"/>
      <c r="S45" s="164" t="s">
        <v>182</v>
      </c>
      <c r="T45" s="165">
        <v>4</v>
      </c>
      <c r="U45" s="166"/>
      <c r="V45" s="166"/>
      <c r="W45" s="167"/>
      <c r="X45" s="714"/>
      <c r="AB45" s="49" t="s">
        <v>233</v>
      </c>
    </row>
    <row r="46" spans="1:30" ht="18.75" customHeight="1" x14ac:dyDescent="0.2">
      <c r="A46" s="63"/>
      <c r="B46" s="64"/>
      <c r="C46" s="324"/>
      <c r="D46" s="90"/>
      <c r="E46" s="1100"/>
      <c r="F46" s="407"/>
      <c r="G46" s="414"/>
      <c r="H46" s="652"/>
      <c r="I46" s="156"/>
      <c r="J46" s="140" t="s">
        <v>78</v>
      </c>
      <c r="K46" s="92">
        <v>105.7</v>
      </c>
      <c r="L46" s="92">
        <v>105.7</v>
      </c>
      <c r="M46" s="689"/>
      <c r="N46" s="93"/>
      <c r="O46" s="93"/>
      <c r="P46" s="690"/>
      <c r="Q46" s="492"/>
      <c r="R46" s="92"/>
      <c r="S46" s="164"/>
      <c r="T46" s="165"/>
      <c r="U46" s="166"/>
      <c r="V46" s="166"/>
      <c r="W46" s="167"/>
      <c r="X46" s="714"/>
    </row>
    <row r="47" spans="1:30" ht="17.25" customHeight="1" x14ac:dyDescent="0.2">
      <c r="A47" s="63"/>
      <c r="B47" s="64"/>
      <c r="C47" s="324"/>
      <c r="D47" s="90"/>
      <c r="E47" s="708" t="s">
        <v>234</v>
      </c>
      <c r="F47" s="407"/>
      <c r="G47" s="414"/>
      <c r="H47" s="652"/>
      <c r="I47" s="720"/>
      <c r="J47" s="704" t="s">
        <v>36</v>
      </c>
      <c r="K47" s="163"/>
      <c r="L47" s="163"/>
      <c r="M47" s="36">
        <v>105.8</v>
      </c>
      <c r="N47" s="37"/>
      <c r="O47" s="37"/>
      <c r="P47" s="38">
        <v>105.8</v>
      </c>
      <c r="Q47" s="493"/>
      <c r="R47" s="163"/>
      <c r="S47" s="736"/>
      <c r="T47" s="170"/>
      <c r="U47" s="737">
        <v>1</v>
      </c>
      <c r="V47" s="170"/>
      <c r="W47" s="738"/>
      <c r="X47" s="50"/>
      <c r="Y47" s="249"/>
    </row>
    <row r="48" spans="1:30" ht="16.5" customHeight="1" x14ac:dyDescent="0.2">
      <c r="A48" s="63"/>
      <c r="B48" s="64"/>
      <c r="C48" s="324"/>
      <c r="D48" s="90"/>
      <c r="E48" s="487" t="s">
        <v>235</v>
      </c>
      <c r="F48" s="407"/>
      <c r="G48" s="414"/>
      <c r="H48" s="652"/>
      <c r="I48" s="891"/>
      <c r="J48" s="488" t="s">
        <v>36</v>
      </c>
      <c r="K48" s="97"/>
      <c r="L48" s="97"/>
      <c r="M48" s="98">
        <v>16</v>
      </c>
      <c r="N48" s="99"/>
      <c r="O48" s="99"/>
      <c r="P48" s="100">
        <v>16</v>
      </c>
      <c r="Q48" s="490"/>
      <c r="R48" s="97"/>
      <c r="S48" s="736"/>
      <c r="T48" s="489"/>
      <c r="U48" s="489">
        <v>1</v>
      </c>
      <c r="V48" s="160"/>
      <c r="W48" s="161"/>
      <c r="X48" s="50"/>
    </row>
    <row r="49" spans="1:27" ht="15.75" customHeight="1" x14ac:dyDescent="0.2">
      <c r="A49" s="63"/>
      <c r="B49" s="64"/>
      <c r="C49" s="324"/>
      <c r="D49" s="90"/>
      <c r="E49" s="739" t="s">
        <v>236</v>
      </c>
      <c r="F49" s="407"/>
      <c r="G49" s="414"/>
      <c r="H49" s="652"/>
      <c r="I49" s="892"/>
      <c r="J49" s="140" t="s">
        <v>78</v>
      </c>
      <c r="K49" s="92"/>
      <c r="L49" s="92"/>
      <c r="M49" s="43">
        <f>232+3.2</f>
        <v>235.2</v>
      </c>
      <c r="N49" s="93"/>
      <c r="O49" s="93"/>
      <c r="P49" s="95">
        <f>232+3.2</f>
        <v>235.2</v>
      </c>
      <c r="Q49" s="492"/>
      <c r="R49" s="92"/>
      <c r="S49" s="721"/>
      <c r="T49" s="166"/>
      <c r="U49" s="166">
        <v>1</v>
      </c>
      <c r="V49" s="143"/>
      <c r="W49" s="167"/>
      <c r="X49" s="50"/>
    </row>
    <row r="50" spans="1:27" ht="16.5" customHeight="1" x14ac:dyDescent="0.2">
      <c r="A50" s="63"/>
      <c r="B50" s="64"/>
      <c r="C50" s="324"/>
      <c r="D50" s="90"/>
      <c r="E50" s="707" t="s">
        <v>237</v>
      </c>
      <c r="F50" s="407"/>
      <c r="G50" s="414"/>
      <c r="H50" s="652"/>
      <c r="I50" s="402"/>
      <c r="J50" s="496" t="s">
        <v>205</v>
      </c>
      <c r="K50" s="497"/>
      <c r="L50" s="498"/>
      <c r="M50" s="499"/>
      <c r="N50" s="500"/>
      <c r="O50" s="500"/>
      <c r="P50" s="501"/>
      <c r="Q50" s="502">
        <v>93</v>
      </c>
      <c r="R50" s="498"/>
      <c r="S50" s="405"/>
      <c r="T50" s="170"/>
      <c r="U50" s="170"/>
      <c r="V50" s="168">
        <v>1</v>
      </c>
      <c r="W50" s="169"/>
      <c r="X50" s="50"/>
    </row>
    <row r="51" spans="1:27" ht="18.75" customHeight="1" x14ac:dyDescent="0.2">
      <c r="A51" s="63"/>
      <c r="B51" s="64"/>
      <c r="C51" s="324"/>
      <c r="D51" s="90"/>
      <c r="E51" s="708" t="s">
        <v>238</v>
      </c>
      <c r="F51" s="407"/>
      <c r="G51" s="414"/>
      <c r="H51" s="652"/>
      <c r="I51" s="702"/>
      <c r="J51" s="260" t="s">
        <v>36</v>
      </c>
      <c r="K51" s="259"/>
      <c r="L51" s="259"/>
      <c r="M51" s="261"/>
      <c r="N51" s="262"/>
      <c r="O51" s="262"/>
      <c r="P51" s="263"/>
      <c r="Q51" s="493">
        <v>350</v>
      </c>
      <c r="R51" s="163"/>
      <c r="S51" s="405"/>
      <c r="T51" s="170"/>
      <c r="U51" s="170"/>
      <c r="V51" s="170">
        <v>1</v>
      </c>
      <c r="W51" s="169"/>
      <c r="X51" s="50"/>
    </row>
    <row r="52" spans="1:27" ht="16.5" customHeight="1" x14ac:dyDescent="0.2">
      <c r="A52" s="63"/>
      <c r="B52" s="64"/>
      <c r="C52" s="324"/>
      <c r="D52" s="90"/>
      <c r="E52" s="404" t="s">
        <v>239</v>
      </c>
      <c r="F52" s="407"/>
      <c r="G52" s="414"/>
      <c r="H52" s="652"/>
      <c r="I52" s="402"/>
      <c r="J52" s="162" t="s">
        <v>36</v>
      </c>
      <c r="K52" s="163"/>
      <c r="L52" s="163"/>
      <c r="M52" s="36"/>
      <c r="N52" s="37"/>
      <c r="O52" s="37"/>
      <c r="P52" s="38"/>
      <c r="Q52" s="493"/>
      <c r="R52" s="163"/>
      <c r="S52" s="405"/>
      <c r="T52" s="170"/>
      <c r="U52" s="170"/>
      <c r="V52" s="170"/>
      <c r="W52" s="169">
        <v>1</v>
      </c>
      <c r="X52" s="50"/>
    </row>
    <row r="53" spans="1:27" ht="28.5" customHeight="1" x14ac:dyDescent="0.2">
      <c r="A53" s="63"/>
      <c r="B53" s="64"/>
      <c r="C53" s="324"/>
      <c r="D53" s="90"/>
      <c r="E53" s="456" t="s">
        <v>143</v>
      </c>
      <c r="F53" s="411"/>
      <c r="G53" s="415"/>
      <c r="H53" s="650"/>
      <c r="I53" s="409"/>
      <c r="J53" s="151"/>
      <c r="K53" s="85"/>
      <c r="L53" s="85"/>
      <c r="M53" s="86"/>
      <c r="N53" s="87"/>
      <c r="O53" s="87"/>
      <c r="P53" s="89"/>
      <c r="Q53" s="362"/>
      <c r="R53" s="85"/>
      <c r="S53" s="408"/>
      <c r="T53" s="194">
        <v>1</v>
      </c>
      <c r="U53" s="194"/>
      <c r="V53" s="154"/>
      <c r="W53" s="155"/>
      <c r="X53" s="50"/>
    </row>
    <row r="54" spans="1:27" ht="13.5" customHeight="1" x14ac:dyDescent="0.2">
      <c r="A54" s="63"/>
      <c r="B54" s="64"/>
      <c r="C54" s="324"/>
      <c r="D54" s="90"/>
      <c r="E54" s="457" t="s">
        <v>100</v>
      </c>
      <c r="F54" s="407"/>
      <c r="G54" s="414"/>
      <c r="H54" s="652"/>
      <c r="I54" s="156"/>
      <c r="J54" s="317"/>
      <c r="K54" s="5"/>
      <c r="L54" s="5"/>
      <c r="M54" s="9"/>
      <c r="N54" s="318"/>
      <c r="O54" s="318"/>
      <c r="P54" s="313"/>
      <c r="Q54" s="492"/>
      <c r="R54" s="92"/>
      <c r="S54" s="406"/>
      <c r="T54" s="166">
        <v>1</v>
      </c>
      <c r="U54" s="166"/>
      <c r="V54" s="166"/>
      <c r="W54" s="167"/>
      <c r="X54" s="50"/>
    </row>
    <row r="55" spans="1:27" ht="13.5" customHeight="1" x14ac:dyDescent="0.2">
      <c r="A55" s="63"/>
      <c r="B55" s="64"/>
      <c r="C55" s="324"/>
      <c r="D55" s="90"/>
      <c r="E55" s="458" t="s">
        <v>121</v>
      </c>
      <c r="F55" s="407"/>
      <c r="G55" s="414"/>
      <c r="H55" s="652"/>
      <c r="I55" s="156"/>
      <c r="J55" s="401"/>
      <c r="K55" s="92"/>
      <c r="L55" s="92"/>
      <c r="M55" s="43"/>
      <c r="N55" s="93"/>
      <c r="O55" s="93"/>
      <c r="P55" s="95"/>
      <c r="Q55" s="492"/>
      <c r="R55" s="92"/>
      <c r="S55" s="406"/>
      <c r="T55" s="166">
        <v>1</v>
      </c>
      <c r="U55" s="166"/>
      <c r="V55" s="166"/>
      <c r="W55" s="167"/>
      <c r="X55" s="50"/>
    </row>
    <row r="56" spans="1:27" ht="12.75" customHeight="1" x14ac:dyDescent="0.2">
      <c r="A56" s="63"/>
      <c r="B56" s="64"/>
      <c r="C56" s="324"/>
      <c r="D56" s="90"/>
      <c r="E56" s="459" t="s">
        <v>147</v>
      </c>
      <c r="F56" s="686"/>
      <c r="G56" s="687"/>
      <c r="H56" s="651"/>
      <c r="I56" s="688"/>
      <c r="J56" s="283"/>
      <c r="K56" s="284"/>
      <c r="L56" s="285"/>
      <c r="M56" s="171"/>
      <c r="N56" s="286"/>
      <c r="O56" s="286"/>
      <c r="P56" s="287"/>
      <c r="Q56" s="494"/>
      <c r="R56" s="285"/>
      <c r="S56" s="288"/>
      <c r="T56" s="149">
        <v>1</v>
      </c>
      <c r="U56" s="149"/>
      <c r="V56" s="289"/>
      <c r="W56" s="290"/>
      <c r="X56" s="50"/>
    </row>
    <row r="57" spans="1:27" ht="27.75" customHeight="1" x14ac:dyDescent="0.2">
      <c r="A57" s="903"/>
      <c r="B57" s="919"/>
      <c r="C57" s="922"/>
      <c r="D57" s="81" t="s">
        <v>38</v>
      </c>
      <c r="E57" s="295" t="s">
        <v>93</v>
      </c>
      <c r="F57" s="1046"/>
      <c r="G57" s="927" t="s">
        <v>116</v>
      </c>
      <c r="H57" s="1034" t="s">
        <v>46</v>
      </c>
      <c r="I57" s="1039"/>
      <c r="J57" s="35" t="s">
        <v>36</v>
      </c>
      <c r="K57" s="92"/>
      <c r="L57" s="92"/>
      <c r="M57" s="43">
        <v>58.4</v>
      </c>
      <c r="N57" s="93"/>
      <c r="O57" s="93"/>
      <c r="P57" s="95">
        <v>58.4</v>
      </c>
      <c r="Q57" s="492"/>
      <c r="R57" s="92"/>
      <c r="S57" s="1032" t="s">
        <v>74</v>
      </c>
      <c r="T57" s="336"/>
      <c r="U57" s="337">
        <v>0.8</v>
      </c>
      <c r="V57" s="337"/>
      <c r="W57" s="338"/>
      <c r="X57" s="50"/>
    </row>
    <row r="58" spans="1:27" ht="26.25" customHeight="1" x14ac:dyDescent="0.2">
      <c r="A58" s="903"/>
      <c r="B58" s="919"/>
      <c r="C58" s="922"/>
      <c r="D58" s="344"/>
      <c r="E58" s="345" t="s">
        <v>97</v>
      </c>
      <c r="F58" s="1047"/>
      <c r="G58" s="928"/>
      <c r="H58" s="1035"/>
      <c r="I58" s="1040"/>
      <c r="J58" s="239"/>
      <c r="K58" s="107"/>
      <c r="L58" s="107"/>
      <c r="M58" s="108"/>
      <c r="N58" s="109"/>
      <c r="O58" s="109"/>
      <c r="P58" s="111"/>
      <c r="Q58" s="122"/>
      <c r="R58" s="107"/>
      <c r="S58" s="1033"/>
      <c r="T58" s="339"/>
      <c r="U58" s="340"/>
      <c r="V58" s="340"/>
      <c r="W58" s="341"/>
      <c r="X58" s="50"/>
    </row>
    <row r="59" spans="1:27" ht="17.25" customHeight="1" thickBot="1" x14ac:dyDescent="0.25">
      <c r="A59" s="130"/>
      <c r="B59" s="272"/>
      <c r="C59" s="325"/>
      <c r="D59" s="326"/>
      <c r="E59" s="327"/>
      <c r="F59" s="328"/>
      <c r="G59" s="236"/>
      <c r="H59" s="329"/>
      <c r="I59" s="330"/>
      <c r="J59" s="234" t="s">
        <v>6</v>
      </c>
      <c r="K59" s="237">
        <f t="shared" ref="K59:R59" si="1">SUM(K40:K58)</f>
        <v>867.4</v>
      </c>
      <c r="L59" s="237">
        <f t="shared" si="1"/>
        <v>860.4</v>
      </c>
      <c r="M59" s="237">
        <f t="shared" si="1"/>
        <v>473.4</v>
      </c>
      <c r="N59" s="237">
        <f t="shared" si="1"/>
        <v>58</v>
      </c>
      <c r="O59" s="237">
        <f t="shared" si="1"/>
        <v>0</v>
      </c>
      <c r="P59" s="237">
        <f t="shared" si="1"/>
        <v>415.4</v>
      </c>
      <c r="Q59" s="291">
        <f t="shared" si="1"/>
        <v>501</v>
      </c>
      <c r="R59" s="237">
        <f t="shared" si="1"/>
        <v>58</v>
      </c>
      <c r="S59" s="331"/>
      <c r="T59" s="332"/>
      <c r="U59" s="332"/>
      <c r="V59" s="332"/>
      <c r="W59" s="333"/>
      <c r="X59" s="880"/>
      <c r="Y59" s="881"/>
      <c r="Z59" s="881"/>
      <c r="AA59" s="881"/>
    </row>
    <row r="60" spans="1:27" ht="13.5" thickBot="1" x14ac:dyDescent="0.25">
      <c r="A60" s="130" t="s">
        <v>5</v>
      </c>
      <c r="B60" s="173" t="s">
        <v>5</v>
      </c>
      <c r="C60" s="1084" t="s">
        <v>8</v>
      </c>
      <c r="D60" s="1084"/>
      <c r="E60" s="1084"/>
      <c r="F60" s="1084"/>
      <c r="G60" s="1084"/>
      <c r="H60" s="1084"/>
      <c r="I60" s="1084"/>
      <c r="J60" s="1084"/>
      <c r="K60" s="174">
        <f t="shared" ref="K60:R60" si="2">K59+K38</f>
        <v>1214.4000000000001</v>
      </c>
      <c r="L60" s="174">
        <f t="shared" si="2"/>
        <v>1200.5999999999999</v>
      </c>
      <c r="M60" s="175">
        <f t="shared" si="2"/>
        <v>724.4</v>
      </c>
      <c r="N60" s="176">
        <f t="shared" si="2"/>
        <v>104.1</v>
      </c>
      <c r="O60" s="176">
        <f t="shared" si="2"/>
        <v>0</v>
      </c>
      <c r="P60" s="177">
        <f t="shared" si="2"/>
        <v>620.29999999999995</v>
      </c>
      <c r="Q60" s="495">
        <f t="shared" si="2"/>
        <v>793.1</v>
      </c>
      <c r="R60" s="174">
        <f t="shared" si="2"/>
        <v>297.89999999999998</v>
      </c>
      <c r="S60" s="882"/>
      <c r="T60" s="883"/>
      <c r="U60" s="883"/>
      <c r="V60" s="883"/>
      <c r="W60" s="884"/>
    </row>
    <row r="61" spans="1:27" ht="17.25" customHeight="1" thickBot="1" x14ac:dyDescent="0.25">
      <c r="A61" s="178" t="s">
        <v>5</v>
      </c>
      <c r="B61" s="179" t="s">
        <v>7</v>
      </c>
      <c r="C61" s="1106" t="s">
        <v>50</v>
      </c>
      <c r="D61" s="1107"/>
      <c r="E61" s="1107"/>
      <c r="F61" s="1107"/>
      <c r="G61" s="1107"/>
      <c r="H61" s="1107"/>
      <c r="I61" s="1107"/>
      <c r="J61" s="1107"/>
      <c r="K61" s="1107"/>
      <c r="L61" s="1107"/>
      <c r="M61" s="1107"/>
      <c r="N61" s="1107"/>
      <c r="O61" s="1107"/>
      <c r="P61" s="1107"/>
      <c r="Q61" s="1107"/>
      <c r="R61" s="1107"/>
      <c r="S61" s="1107"/>
      <c r="T61" s="1107"/>
      <c r="U61" s="1107"/>
      <c r="V61" s="1107"/>
      <c r="W61" s="1108"/>
    </row>
    <row r="62" spans="1:27" ht="25.5" customHeight="1" x14ac:dyDescent="0.2">
      <c r="A62" s="63" t="s">
        <v>5</v>
      </c>
      <c r="B62" s="64" t="s">
        <v>7</v>
      </c>
      <c r="C62" s="346" t="s">
        <v>5</v>
      </c>
      <c r="D62" s="180"/>
      <c r="E62" s="181" t="s">
        <v>72</v>
      </c>
      <c r="F62" s="182"/>
      <c r="G62" s="297"/>
      <c r="H62" s="299" t="s">
        <v>46</v>
      </c>
      <c r="I62" s="469"/>
      <c r="J62" s="470" t="s">
        <v>36</v>
      </c>
      <c r="K62" s="183"/>
      <c r="L62" s="183"/>
      <c r="M62" s="184"/>
      <c r="N62" s="185"/>
      <c r="O62" s="185"/>
      <c r="P62" s="186"/>
      <c r="Q62" s="183"/>
      <c r="R62" s="183"/>
      <c r="S62" s="187"/>
      <c r="T62" s="188"/>
      <c r="U62" s="189"/>
      <c r="V62" s="189"/>
      <c r="W62" s="190"/>
    </row>
    <row r="63" spans="1:27" ht="27" customHeight="1" x14ac:dyDescent="0.2">
      <c r="A63" s="903"/>
      <c r="B63" s="919"/>
      <c r="C63" s="922"/>
      <c r="D63" s="923" t="s">
        <v>5</v>
      </c>
      <c r="E63" s="920" t="s">
        <v>52</v>
      </c>
      <c r="F63" s="1046" t="s">
        <v>63</v>
      </c>
      <c r="G63" s="1103" t="s">
        <v>108</v>
      </c>
      <c r="H63" s="925"/>
      <c r="I63" s="1113" t="s">
        <v>68</v>
      </c>
      <c r="J63" s="468" t="s">
        <v>36</v>
      </c>
      <c r="K63" s="191">
        <v>29.1</v>
      </c>
      <c r="L63" s="85">
        <v>29.1</v>
      </c>
      <c r="M63" s="86">
        <v>32</v>
      </c>
      <c r="N63" s="87">
        <v>32</v>
      </c>
      <c r="O63" s="87"/>
      <c r="P63" s="89"/>
      <c r="Q63" s="85">
        <v>32</v>
      </c>
      <c r="R63" s="85">
        <v>32</v>
      </c>
      <c r="S63" s="192" t="s">
        <v>112</v>
      </c>
      <c r="T63" s="193">
        <v>80</v>
      </c>
      <c r="U63" s="194">
        <v>80</v>
      </c>
      <c r="V63" s="194">
        <v>80</v>
      </c>
      <c r="W63" s="195">
        <v>80</v>
      </c>
      <c r="X63" s="50"/>
    </row>
    <row r="64" spans="1:27" ht="21" customHeight="1" x14ac:dyDescent="0.2">
      <c r="A64" s="903"/>
      <c r="B64" s="919"/>
      <c r="C64" s="922"/>
      <c r="D64" s="924"/>
      <c r="E64" s="921"/>
      <c r="F64" s="1046"/>
      <c r="G64" s="1104"/>
      <c r="H64" s="926"/>
      <c r="I64" s="1113"/>
      <c r="J64" s="196"/>
      <c r="K64" s="129"/>
      <c r="L64" s="107"/>
      <c r="M64" s="108"/>
      <c r="N64" s="109"/>
      <c r="O64" s="109"/>
      <c r="P64" s="111"/>
      <c r="Q64" s="107"/>
      <c r="R64" s="107"/>
      <c r="S64" s="172" t="s">
        <v>53</v>
      </c>
      <c r="T64" s="148">
        <v>5</v>
      </c>
      <c r="U64" s="149">
        <v>5</v>
      </c>
      <c r="V64" s="149">
        <v>5</v>
      </c>
      <c r="W64" s="150">
        <v>5</v>
      </c>
      <c r="X64" s="50"/>
    </row>
    <row r="65" spans="1:27" ht="65.25" customHeight="1" x14ac:dyDescent="0.2">
      <c r="A65" s="63"/>
      <c r="B65" s="64"/>
      <c r="C65" s="323"/>
      <c r="D65" s="145" t="s">
        <v>7</v>
      </c>
      <c r="E65" s="45" t="s">
        <v>101</v>
      </c>
      <c r="F65" s="197"/>
      <c r="G65" s="298" t="s">
        <v>109</v>
      </c>
      <c r="H65" s="300"/>
      <c r="I65" s="198"/>
      <c r="J65" s="196" t="s">
        <v>36</v>
      </c>
      <c r="K65" s="129">
        <v>6.5</v>
      </c>
      <c r="L65" s="107">
        <v>6.5</v>
      </c>
      <c r="M65" s="108">
        <v>7</v>
      </c>
      <c r="N65" s="109">
        <v>7</v>
      </c>
      <c r="O65" s="109"/>
      <c r="P65" s="111"/>
      <c r="Q65" s="107">
        <v>7</v>
      </c>
      <c r="R65" s="107">
        <v>7</v>
      </c>
      <c r="S65" s="20" t="s">
        <v>115</v>
      </c>
      <c r="T65" s="16">
        <v>2</v>
      </c>
      <c r="U65" s="16">
        <v>2</v>
      </c>
      <c r="V65" s="16">
        <v>2</v>
      </c>
      <c r="W65" s="150">
        <v>2</v>
      </c>
      <c r="X65" s="50"/>
    </row>
    <row r="66" spans="1:27" ht="17.25" customHeight="1" x14ac:dyDescent="0.2">
      <c r="A66" s="903"/>
      <c r="B66" s="919"/>
      <c r="C66" s="922"/>
      <c r="D66" s="81" t="s">
        <v>38</v>
      </c>
      <c r="E66" s="915" t="s">
        <v>94</v>
      </c>
      <c r="F66" s="197"/>
      <c r="G66" s="1103" t="s">
        <v>117</v>
      </c>
      <c r="H66" s="300"/>
      <c r="I66" s="1113"/>
      <c r="J66" s="199" t="s">
        <v>36</v>
      </c>
      <c r="K66" s="85"/>
      <c r="L66" s="85"/>
      <c r="M66" s="86">
        <v>7</v>
      </c>
      <c r="N66" s="87">
        <v>7</v>
      </c>
      <c r="O66" s="87"/>
      <c r="P66" s="89"/>
      <c r="Q66" s="85">
        <v>7</v>
      </c>
      <c r="R66" s="85">
        <v>7</v>
      </c>
      <c r="S66" s="39" t="s">
        <v>113</v>
      </c>
      <c r="T66" s="17"/>
      <c r="U66" s="17">
        <v>20</v>
      </c>
      <c r="V66" s="17">
        <v>20</v>
      </c>
      <c r="W66" s="195">
        <v>20</v>
      </c>
      <c r="X66" s="50"/>
    </row>
    <row r="67" spans="1:27" ht="30" customHeight="1" x14ac:dyDescent="0.2">
      <c r="A67" s="903"/>
      <c r="B67" s="919"/>
      <c r="C67" s="922"/>
      <c r="D67" s="145"/>
      <c r="E67" s="1112"/>
      <c r="F67" s="197"/>
      <c r="G67" s="1105"/>
      <c r="H67" s="300"/>
      <c r="I67" s="1113"/>
      <c r="J67" s="196"/>
      <c r="K67" s="129"/>
      <c r="L67" s="107"/>
      <c r="M67" s="108"/>
      <c r="N67" s="109"/>
      <c r="O67" s="109"/>
      <c r="P67" s="111"/>
      <c r="Q67" s="107"/>
      <c r="R67" s="107"/>
      <c r="S67" s="40"/>
      <c r="T67" s="16"/>
      <c r="U67" s="16"/>
      <c r="V67" s="16"/>
      <c r="W67" s="150"/>
      <c r="X67" s="709"/>
    </row>
    <row r="68" spans="1:27" ht="48" customHeight="1" x14ac:dyDescent="0.2">
      <c r="A68" s="63"/>
      <c r="B68" s="64"/>
      <c r="C68" s="347"/>
      <c r="D68" s="124" t="s">
        <v>39</v>
      </c>
      <c r="E68" s="348" t="s">
        <v>130</v>
      </c>
      <c r="F68" s="197"/>
      <c r="G68" s="382" t="s">
        <v>170</v>
      </c>
      <c r="H68" s="300"/>
      <c r="I68" s="379"/>
      <c r="J68" s="196" t="s">
        <v>36</v>
      </c>
      <c r="K68" s="107"/>
      <c r="L68" s="107"/>
      <c r="M68" s="108">
        <v>25</v>
      </c>
      <c r="N68" s="109">
        <v>25</v>
      </c>
      <c r="O68" s="109"/>
      <c r="P68" s="111"/>
      <c r="Q68" s="107">
        <v>15</v>
      </c>
      <c r="R68" s="107">
        <v>10</v>
      </c>
      <c r="S68" s="342" t="s">
        <v>144</v>
      </c>
      <c r="T68" s="19"/>
      <c r="U68" s="19">
        <v>100</v>
      </c>
      <c r="V68" s="19">
        <v>100</v>
      </c>
      <c r="W68" s="343">
        <v>100</v>
      </c>
      <c r="X68" s="50"/>
    </row>
    <row r="69" spans="1:27" ht="27.75" customHeight="1" x14ac:dyDescent="0.2">
      <c r="A69" s="63"/>
      <c r="B69" s="64"/>
      <c r="C69" s="347"/>
      <c r="D69" s="124"/>
      <c r="E69" s="450" t="s">
        <v>83</v>
      </c>
      <c r="F69" s="451"/>
      <c r="G69" s="452" t="s">
        <v>118</v>
      </c>
      <c r="H69" s="453"/>
      <c r="I69" s="454"/>
      <c r="J69" s="455" t="s">
        <v>36</v>
      </c>
      <c r="K69" s="433">
        <v>37.1</v>
      </c>
      <c r="L69" s="433">
        <f>37.1+8.3</f>
        <v>45.4</v>
      </c>
      <c r="M69" s="108"/>
      <c r="N69" s="109"/>
      <c r="O69" s="109"/>
      <c r="P69" s="111"/>
      <c r="Q69" s="107"/>
      <c r="R69" s="107"/>
      <c r="S69" s="20" t="s">
        <v>84</v>
      </c>
      <c r="T69" s="16">
        <v>100</v>
      </c>
      <c r="U69" s="16"/>
      <c r="V69" s="16"/>
      <c r="W69" s="150"/>
      <c r="X69" s="50"/>
    </row>
    <row r="70" spans="1:27" ht="17.25" customHeight="1" thickBot="1" x14ac:dyDescent="0.25">
      <c r="A70" s="130"/>
      <c r="B70" s="272"/>
      <c r="C70" s="325"/>
      <c r="D70" s="326"/>
      <c r="E70" s="327"/>
      <c r="F70" s="328"/>
      <c r="G70" s="236"/>
      <c r="H70" s="329"/>
      <c r="I70" s="330"/>
      <c r="J70" s="234" t="s">
        <v>6</v>
      </c>
      <c r="K70" s="237">
        <f>SUM(K63:K69)</f>
        <v>72.7</v>
      </c>
      <c r="L70" s="237">
        <f>SUM(L63:L69)</f>
        <v>81</v>
      </c>
      <c r="M70" s="291">
        <f>SUM(M63:M68)</f>
        <v>71</v>
      </c>
      <c r="N70" s="292">
        <f>SUM(N63:N68)</f>
        <v>71</v>
      </c>
      <c r="O70" s="292">
        <f>SUM(O66:O68)</f>
        <v>0</v>
      </c>
      <c r="P70" s="236">
        <f>SUM(P66:P68)</f>
        <v>0</v>
      </c>
      <c r="Q70" s="237">
        <f>SUM(Q63:Q68)</f>
        <v>61</v>
      </c>
      <c r="R70" s="237">
        <f>SUM(R63:R68)</f>
        <v>56</v>
      </c>
      <c r="S70" s="331"/>
      <c r="T70" s="332"/>
      <c r="U70" s="332"/>
      <c r="V70" s="332"/>
      <c r="W70" s="333"/>
      <c r="X70" s="880"/>
      <c r="Y70" s="881"/>
      <c r="Z70" s="881"/>
      <c r="AA70" s="881"/>
    </row>
    <row r="71" spans="1:27" ht="13.5" thickBot="1" x14ac:dyDescent="0.25">
      <c r="A71" s="202" t="s">
        <v>5</v>
      </c>
      <c r="B71" s="179" t="s">
        <v>7</v>
      </c>
      <c r="C71" s="1084" t="s">
        <v>8</v>
      </c>
      <c r="D71" s="1084"/>
      <c r="E71" s="1084"/>
      <c r="F71" s="1084"/>
      <c r="G71" s="1084"/>
      <c r="H71" s="1084"/>
      <c r="I71" s="1084"/>
      <c r="J71" s="1084"/>
      <c r="K71" s="203">
        <f t="shared" ref="K71:R71" si="3">K70</f>
        <v>72.7</v>
      </c>
      <c r="L71" s="203">
        <f t="shared" si="3"/>
        <v>81</v>
      </c>
      <c r="M71" s="204">
        <f>M70</f>
        <v>71</v>
      </c>
      <c r="N71" s="205">
        <f t="shared" si="3"/>
        <v>71</v>
      </c>
      <c r="O71" s="205">
        <f t="shared" si="3"/>
        <v>0</v>
      </c>
      <c r="P71" s="206">
        <f t="shared" si="3"/>
        <v>0</v>
      </c>
      <c r="Q71" s="203">
        <f t="shared" si="3"/>
        <v>61</v>
      </c>
      <c r="R71" s="203">
        <f t="shared" si="3"/>
        <v>56</v>
      </c>
      <c r="S71" s="882"/>
      <c r="T71" s="883"/>
      <c r="U71" s="883"/>
      <c r="V71" s="883"/>
      <c r="W71" s="884"/>
    </row>
    <row r="72" spans="1:27" ht="17.25" customHeight="1" thickBot="1" x14ac:dyDescent="0.25">
      <c r="A72" s="178" t="s">
        <v>5</v>
      </c>
      <c r="B72" s="179" t="s">
        <v>38</v>
      </c>
      <c r="C72" s="1109" t="s">
        <v>221</v>
      </c>
      <c r="D72" s="1110"/>
      <c r="E72" s="1110"/>
      <c r="F72" s="1110"/>
      <c r="G72" s="1110"/>
      <c r="H72" s="1110"/>
      <c r="I72" s="1110"/>
      <c r="J72" s="1110"/>
      <c r="K72" s="1110"/>
      <c r="L72" s="1110"/>
      <c r="M72" s="1110"/>
      <c r="N72" s="1110"/>
      <c r="O72" s="1110"/>
      <c r="P72" s="1110"/>
      <c r="Q72" s="1110"/>
      <c r="R72" s="1110"/>
      <c r="S72" s="1110"/>
      <c r="T72" s="1110"/>
      <c r="U72" s="1110"/>
      <c r="V72" s="1110"/>
      <c r="W72" s="1111"/>
    </row>
    <row r="73" spans="1:27" ht="28.5" customHeight="1" x14ac:dyDescent="0.2">
      <c r="A73" s="616" t="s">
        <v>5</v>
      </c>
      <c r="B73" s="617" t="s">
        <v>38</v>
      </c>
      <c r="C73" s="383" t="s">
        <v>5</v>
      </c>
      <c r="D73" s="207"/>
      <c r="E73" s="208" t="s">
        <v>76</v>
      </c>
      <c r="F73" s="209"/>
      <c r="G73" s="467"/>
      <c r="H73" s="351"/>
      <c r="I73" s="352"/>
      <c r="J73" s="210"/>
      <c r="K73" s="211"/>
      <c r="L73" s="211"/>
      <c r="M73" s="212"/>
      <c r="N73" s="213"/>
      <c r="O73" s="213"/>
      <c r="P73" s="214"/>
      <c r="Q73" s="211"/>
      <c r="R73" s="211"/>
      <c r="S73" s="215"/>
      <c r="T73" s="216"/>
      <c r="U73" s="217"/>
      <c r="V73" s="217"/>
      <c r="W73" s="218"/>
      <c r="X73" s="50"/>
    </row>
    <row r="74" spans="1:27" ht="31.5" customHeight="1" x14ac:dyDescent="0.2">
      <c r="A74" s="63"/>
      <c r="B74" s="64"/>
      <c r="C74" s="622"/>
      <c r="D74" s="220" t="s">
        <v>5</v>
      </c>
      <c r="E74" s="416" t="s">
        <v>54</v>
      </c>
      <c r="F74" s="219"/>
      <c r="G74" s="382" t="s">
        <v>110</v>
      </c>
      <c r="H74" s="381" t="s">
        <v>46</v>
      </c>
      <c r="I74" s="379" t="s">
        <v>66</v>
      </c>
      <c r="J74" s="221" t="s">
        <v>36</v>
      </c>
      <c r="K74" s="125">
        <v>5.8</v>
      </c>
      <c r="L74" s="125">
        <v>5.8</v>
      </c>
      <c r="M74" s="126">
        <v>6</v>
      </c>
      <c r="N74" s="127">
        <v>6</v>
      </c>
      <c r="O74" s="127"/>
      <c r="P74" s="128"/>
      <c r="Q74" s="125">
        <v>6</v>
      </c>
      <c r="R74" s="125">
        <v>6</v>
      </c>
      <c r="S74" s="302" t="s">
        <v>57</v>
      </c>
      <c r="T74" s="18">
        <v>2</v>
      </c>
      <c r="U74" s="18">
        <v>3</v>
      </c>
      <c r="V74" s="222">
        <v>3</v>
      </c>
      <c r="W74" s="223">
        <v>3</v>
      </c>
      <c r="X74" s="50"/>
    </row>
    <row r="75" spans="1:27" ht="18" customHeight="1" x14ac:dyDescent="0.2">
      <c r="A75" s="63"/>
      <c r="B75" s="64"/>
      <c r="C75" s="622"/>
      <c r="D75" s="540" t="s">
        <v>7</v>
      </c>
      <c r="E75" s="915" t="s">
        <v>85</v>
      </c>
      <c r="F75" s="913" t="s">
        <v>73</v>
      </c>
      <c r="G75" s="672" t="s">
        <v>111</v>
      </c>
      <c r="H75" s="381"/>
      <c r="I75" s="673"/>
      <c r="J75" s="361" t="s">
        <v>36</v>
      </c>
      <c r="K75" s="85">
        <v>32.200000000000003</v>
      </c>
      <c r="L75" s="85">
        <v>33.700000000000003</v>
      </c>
      <c r="M75" s="86"/>
      <c r="N75" s="87"/>
      <c r="O75" s="87"/>
      <c r="P75" s="89"/>
      <c r="Q75" s="85"/>
      <c r="R75" s="85"/>
      <c r="S75" s="694" t="s">
        <v>58</v>
      </c>
      <c r="T75" s="17">
        <v>1</v>
      </c>
      <c r="U75" s="17">
        <v>1</v>
      </c>
      <c r="V75" s="194"/>
      <c r="W75" s="155"/>
      <c r="X75" s="50"/>
    </row>
    <row r="76" spans="1:27" ht="21" customHeight="1" x14ac:dyDescent="0.2">
      <c r="A76" s="63"/>
      <c r="B76" s="64"/>
      <c r="C76" s="349"/>
      <c r="D76" s="540"/>
      <c r="E76" s="916"/>
      <c r="F76" s="914"/>
      <c r="G76" s="672"/>
      <c r="H76" s="381"/>
      <c r="I76" s="673"/>
      <c r="J76" s="171" t="s">
        <v>220</v>
      </c>
      <c r="K76" s="107"/>
      <c r="L76" s="107"/>
      <c r="M76" s="108">
        <v>33.700000000000003</v>
      </c>
      <c r="N76" s="109"/>
      <c r="O76" s="109"/>
      <c r="P76" s="111">
        <v>33.700000000000003</v>
      </c>
      <c r="Q76" s="107"/>
      <c r="R76" s="107"/>
      <c r="S76" s="20"/>
      <c r="T76" s="16"/>
      <c r="U76" s="16"/>
      <c r="V76" s="149"/>
      <c r="W76" s="290"/>
      <c r="X76" s="50"/>
    </row>
    <row r="77" spans="1:27" ht="18" customHeight="1" x14ac:dyDescent="0.2">
      <c r="A77" s="63"/>
      <c r="B77" s="64"/>
      <c r="C77" s="349"/>
      <c r="D77" s="540" t="s">
        <v>38</v>
      </c>
      <c r="E77" s="917" t="s">
        <v>131</v>
      </c>
      <c r="F77" s="224"/>
      <c r="G77" s="679" t="s">
        <v>194</v>
      </c>
      <c r="H77" s="381"/>
      <c r="I77" s="680"/>
      <c r="J77" s="199" t="s">
        <v>36</v>
      </c>
      <c r="K77" s="89">
        <v>14.5</v>
      </c>
      <c r="L77" s="85">
        <v>20</v>
      </c>
      <c r="M77" s="88"/>
      <c r="N77" s="87"/>
      <c r="O77" s="87"/>
      <c r="P77" s="89"/>
      <c r="Q77" s="85"/>
      <c r="R77" s="85"/>
      <c r="S77" s="684" t="s">
        <v>58</v>
      </c>
      <c r="T77" s="17">
        <v>1</v>
      </c>
      <c r="U77" s="17">
        <v>1</v>
      </c>
      <c r="V77" s="677"/>
      <c r="W77" s="678"/>
      <c r="X77" s="50"/>
    </row>
    <row r="78" spans="1:27" ht="20.25" customHeight="1" x14ac:dyDescent="0.2">
      <c r="A78" s="63"/>
      <c r="B78" s="64"/>
      <c r="C78" s="349"/>
      <c r="D78" s="540"/>
      <c r="E78" s="918"/>
      <c r="F78" s="681"/>
      <c r="G78" s="733"/>
      <c r="H78" s="381"/>
      <c r="I78" s="680"/>
      <c r="J78" s="606" t="s">
        <v>220</v>
      </c>
      <c r="K78" s="111"/>
      <c r="L78" s="107"/>
      <c r="M78" s="110">
        <v>14.4</v>
      </c>
      <c r="N78" s="109"/>
      <c r="O78" s="109"/>
      <c r="P78" s="111">
        <v>14.4</v>
      </c>
      <c r="Q78" s="107"/>
      <c r="R78" s="107"/>
      <c r="S78" s="685"/>
      <c r="T78" s="16"/>
      <c r="U78" s="16"/>
      <c r="V78" s="675"/>
      <c r="W78" s="676"/>
      <c r="X78" s="50"/>
    </row>
    <row r="79" spans="1:27" ht="43.5" customHeight="1" x14ac:dyDescent="0.2">
      <c r="A79" s="63"/>
      <c r="B79" s="64"/>
      <c r="C79" s="349"/>
      <c r="D79" s="220" t="s">
        <v>39</v>
      </c>
      <c r="E79" s="484" t="s">
        <v>216</v>
      </c>
      <c r="F79" s="224"/>
      <c r="G79" s="505"/>
      <c r="H79" s="381"/>
      <c r="I79" s="731"/>
      <c r="J79" s="506" t="s">
        <v>36</v>
      </c>
      <c r="K79" s="103"/>
      <c r="L79" s="103"/>
      <c r="M79" s="104">
        <v>15</v>
      </c>
      <c r="N79" s="105"/>
      <c r="O79" s="105"/>
      <c r="P79" s="367">
        <v>15</v>
      </c>
      <c r="Q79" s="103"/>
      <c r="R79" s="103"/>
      <c r="S79" s="417" t="s">
        <v>206</v>
      </c>
      <c r="T79" s="17"/>
      <c r="U79" s="17">
        <v>1</v>
      </c>
      <c r="V79" s="200"/>
      <c r="W79" s="201"/>
      <c r="X79" s="50"/>
    </row>
    <row r="80" spans="1:27" ht="43.5" customHeight="1" x14ac:dyDescent="0.2">
      <c r="A80" s="63"/>
      <c r="B80" s="64"/>
      <c r="C80" s="349"/>
      <c r="D80" s="220" t="s">
        <v>40</v>
      </c>
      <c r="E80" s="46" t="s">
        <v>217</v>
      </c>
      <c r="F80" s="521"/>
      <c r="G80" s="505"/>
      <c r="H80" s="381"/>
      <c r="I80" s="731"/>
      <c r="J80" s="506" t="s">
        <v>36</v>
      </c>
      <c r="K80" s="103"/>
      <c r="L80" s="103"/>
      <c r="M80" s="104">
        <v>10</v>
      </c>
      <c r="N80" s="105">
        <v>10</v>
      </c>
      <c r="O80" s="105"/>
      <c r="P80" s="367"/>
      <c r="Q80" s="103"/>
      <c r="R80" s="103"/>
      <c r="S80" s="587" t="s">
        <v>207</v>
      </c>
      <c r="T80" s="19"/>
      <c r="U80" s="19">
        <v>1</v>
      </c>
      <c r="V80" s="200"/>
      <c r="W80" s="201"/>
      <c r="X80" s="50"/>
      <c r="Y80" s="249"/>
      <c r="Z80" s="249"/>
    </row>
    <row r="81" spans="1:41" ht="12.75" customHeight="1" x14ac:dyDescent="0.2">
      <c r="A81" s="63"/>
      <c r="B81" s="64"/>
      <c r="C81" s="622"/>
      <c r="D81" s="540" t="s">
        <v>41</v>
      </c>
      <c r="E81" s="730" t="s">
        <v>86</v>
      </c>
      <c r="F81" s="224"/>
      <c r="G81" s="904" t="s">
        <v>198</v>
      </c>
      <c r="H81" s="381"/>
      <c r="I81" s="907"/>
      <c r="J81" s="35"/>
      <c r="K81" s="92"/>
      <c r="L81" s="92"/>
      <c r="M81" s="43"/>
      <c r="N81" s="93"/>
      <c r="O81" s="93"/>
      <c r="P81" s="95"/>
      <c r="Q81" s="92"/>
      <c r="R81" s="92"/>
      <c r="S81" s="310"/>
      <c r="T81" s="15"/>
      <c r="U81" s="15"/>
      <c r="V81" s="143"/>
      <c r="W81" s="144"/>
      <c r="X81" s="50"/>
    </row>
    <row r="82" spans="1:41" ht="25.5" customHeight="1" x14ac:dyDescent="0.2">
      <c r="A82" s="63"/>
      <c r="B82" s="64"/>
      <c r="C82" s="349"/>
      <c r="D82" s="540"/>
      <c r="E82" s="730" t="s">
        <v>88</v>
      </c>
      <c r="F82" s="224"/>
      <c r="G82" s="905"/>
      <c r="H82" s="381"/>
      <c r="I82" s="907"/>
      <c r="J82" s="35" t="s">
        <v>36</v>
      </c>
      <c r="K82" s="92">
        <v>1</v>
      </c>
      <c r="L82" s="92">
        <v>1</v>
      </c>
      <c r="M82" s="43">
        <v>2</v>
      </c>
      <c r="N82" s="93">
        <v>2</v>
      </c>
      <c r="O82" s="93"/>
      <c r="P82" s="95"/>
      <c r="Q82" s="92">
        <v>2</v>
      </c>
      <c r="R82" s="92">
        <v>2</v>
      </c>
      <c r="S82" s="310" t="s">
        <v>87</v>
      </c>
      <c r="T82" s="15">
        <v>1</v>
      </c>
      <c r="U82" s="15">
        <v>1</v>
      </c>
      <c r="V82" s="143">
        <v>1</v>
      </c>
      <c r="W82" s="144">
        <v>1</v>
      </c>
      <c r="X82" s="50"/>
    </row>
    <row r="83" spans="1:41" ht="25.5" customHeight="1" x14ac:dyDescent="0.2">
      <c r="A83" s="63"/>
      <c r="B83" s="64"/>
      <c r="C83" s="349"/>
      <c r="D83" s="540"/>
      <c r="E83" s="730" t="s">
        <v>55</v>
      </c>
      <c r="F83" s="520"/>
      <c r="G83" s="906"/>
      <c r="H83" s="381"/>
      <c r="I83" s="907"/>
      <c r="J83" s="35" t="s">
        <v>36</v>
      </c>
      <c r="K83" s="92"/>
      <c r="L83" s="92"/>
      <c r="M83" s="43">
        <v>10</v>
      </c>
      <c r="N83" s="93">
        <v>10</v>
      </c>
      <c r="O83" s="93"/>
      <c r="P83" s="95"/>
      <c r="Q83" s="92"/>
      <c r="R83" s="95">
        <v>10</v>
      </c>
      <c r="S83" s="310" t="s">
        <v>56</v>
      </c>
      <c r="T83" s="15"/>
      <c r="U83" s="15">
        <v>200</v>
      </c>
      <c r="V83" s="143"/>
      <c r="W83" s="144">
        <v>200</v>
      </c>
      <c r="X83" s="50"/>
    </row>
    <row r="84" spans="1:41" ht="33" customHeight="1" x14ac:dyDescent="0.2">
      <c r="A84" s="63"/>
      <c r="B84" s="64"/>
      <c r="C84" s="349"/>
      <c r="D84" s="220" t="s">
        <v>60</v>
      </c>
      <c r="E84" s="46" t="s">
        <v>92</v>
      </c>
      <c r="F84" s="521"/>
      <c r="G84" s="512" t="s">
        <v>119</v>
      </c>
      <c r="H84" s="381"/>
      <c r="I84" s="908"/>
      <c r="J84" s="102" t="s">
        <v>36</v>
      </c>
      <c r="K84" s="367">
        <v>5</v>
      </c>
      <c r="L84" s="103">
        <v>5</v>
      </c>
      <c r="M84" s="106">
        <v>5</v>
      </c>
      <c r="N84" s="105">
        <v>5</v>
      </c>
      <c r="O84" s="105"/>
      <c r="P84" s="367"/>
      <c r="Q84" s="103">
        <v>5</v>
      </c>
      <c r="R84" s="103">
        <v>5</v>
      </c>
      <c r="S84" s="516" t="s">
        <v>114</v>
      </c>
      <c r="T84" s="19">
        <v>1</v>
      </c>
      <c r="U84" s="19">
        <v>1</v>
      </c>
      <c r="V84" s="200">
        <v>1</v>
      </c>
      <c r="W84" s="201">
        <v>1</v>
      </c>
      <c r="X84" s="50"/>
    </row>
    <row r="85" spans="1:41" ht="45" customHeight="1" x14ac:dyDescent="0.2">
      <c r="A85" s="63"/>
      <c r="B85" s="64"/>
      <c r="C85" s="349"/>
      <c r="D85" s="220" t="s">
        <v>79</v>
      </c>
      <c r="E85" s="484" t="s">
        <v>218</v>
      </c>
      <c r="F85" s="694"/>
      <c r="G85" s="586" t="s">
        <v>197</v>
      </c>
      <c r="H85" s="735"/>
      <c r="I85" s="740"/>
      <c r="J85" s="311" t="s">
        <v>36</v>
      </c>
      <c r="K85" s="513"/>
      <c r="L85" s="518"/>
      <c r="M85" s="513"/>
      <c r="N85" s="484"/>
      <c r="O85" s="484"/>
      <c r="P85" s="484"/>
      <c r="Q85" s="519">
        <v>15</v>
      </c>
      <c r="R85" s="518"/>
      <c r="S85" s="513" t="s">
        <v>58</v>
      </c>
      <c r="T85" s="484"/>
      <c r="U85" s="484"/>
      <c r="V85" s="484">
        <v>1</v>
      </c>
      <c r="W85" s="732"/>
      <c r="X85" s="50"/>
    </row>
    <row r="86" spans="1:41" ht="27.75" customHeight="1" x14ac:dyDescent="0.2">
      <c r="A86" s="899"/>
      <c r="B86" s="900"/>
      <c r="C86" s="901"/>
      <c r="D86" s="618" t="s">
        <v>80</v>
      </c>
      <c r="E86" s="933" t="s">
        <v>175</v>
      </c>
      <c r="F86" s="1115" t="s">
        <v>151</v>
      </c>
      <c r="G86" s="893" t="s">
        <v>202</v>
      </c>
      <c r="H86" s="895" t="s">
        <v>133</v>
      </c>
      <c r="I86" s="885" t="s">
        <v>152</v>
      </c>
      <c r="J86" s="361" t="s">
        <v>36</v>
      </c>
      <c r="K86" s="85">
        <v>3</v>
      </c>
      <c r="L86" s="85">
        <v>4.0999999999999996</v>
      </c>
      <c r="M86" s="86">
        <v>30</v>
      </c>
      <c r="N86" s="362">
        <v>30</v>
      </c>
      <c r="O86" s="362"/>
      <c r="P86" s="363"/>
      <c r="Q86" s="364"/>
      <c r="R86" s="364"/>
      <c r="S86" s="694" t="s">
        <v>223</v>
      </c>
      <c r="T86" s="463"/>
      <c r="U86" s="17">
        <v>1</v>
      </c>
      <c r="V86" s="194"/>
      <c r="W86" s="296"/>
      <c r="X86" s="50"/>
    </row>
    <row r="87" spans="1:41" ht="28.5" customHeight="1" x14ac:dyDescent="0.2">
      <c r="A87" s="899"/>
      <c r="B87" s="900"/>
      <c r="C87" s="901"/>
      <c r="D87" s="619"/>
      <c r="E87" s="1114"/>
      <c r="F87" s="1116"/>
      <c r="G87" s="894"/>
      <c r="H87" s="896"/>
      <c r="I87" s="886"/>
      <c r="J87" s="171" t="s">
        <v>75</v>
      </c>
      <c r="K87" s="107"/>
      <c r="L87" s="107"/>
      <c r="M87" s="108"/>
      <c r="N87" s="122"/>
      <c r="O87" s="122"/>
      <c r="P87" s="238"/>
      <c r="Q87" s="305"/>
      <c r="R87" s="306"/>
      <c r="S87" s="464" t="s">
        <v>161</v>
      </c>
      <c r="T87" s="465">
        <v>1</v>
      </c>
      <c r="U87" s="466"/>
      <c r="V87" s="149"/>
      <c r="W87" s="365"/>
      <c r="X87" s="50"/>
    </row>
    <row r="88" spans="1:41" ht="30" customHeight="1" x14ac:dyDescent="0.2">
      <c r="A88" s="63"/>
      <c r="B88" s="64"/>
      <c r="C88" s="349"/>
      <c r="D88" s="618"/>
      <c r="E88" s="460" t="s">
        <v>165</v>
      </c>
      <c r="F88" s="683"/>
      <c r="G88" s="514" t="s">
        <v>195</v>
      </c>
      <c r="H88" s="654" t="s">
        <v>133</v>
      </c>
      <c r="I88" s="461" t="s">
        <v>209</v>
      </c>
      <c r="J88" s="507" t="s">
        <v>36</v>
      </c>
      <c r="K88" s="510">
        <v>20</v>
      </c>
      <c r="L88" s="508">
        <v>20</v>
      </c>
      <c r="M88" s="515"/>
      <c r="N88" s="509"/>
      <c r="O88" s="509"/>
      <c r="P88" s="510"/>
      <c r="Q88" s="511"/>
      <c r="R88" s="511"/>
      <c r="S88" s="517" t="s">
        <v>164</v>
      </c>
      <c r="T88" s="462">
        <v>1</v>
      </c>
      <c r="U88" s="462"/>
      <c r="V88" s="200"/>
      <c r="W88" s="201"/>
      <c r="X88" s="50"/>
    </row>
    <row r="89" spans="1:41" ht="43.5" customHeight="1" x14ac:dyDescent="0.2">
      <c r="A89" s="63"/>
      <c r="B89" s="64"/>
      <c r="C89" s="349"/>
      <c r="D89" s="619"/>
      <c r="E89" s="426" t="s">
        <v>132</v>
      </c>
      <c r="F89" s="682"/>
      <c r="G89" s="674" t="s">
        <v>196</v>
      </c>
      <c r="H89" s="427"/>
      <c r="I89" s="428"/>
      <c r="J89" s="429" t="s">
        <v>36</v>
      </c>
      <c r="K89" s="671"/>
      <c r="L89" s="419"/>
      <c r="M89" s="420"/>
      <c r="N89" s="421"/>
      <c r="O89" s="421"/>
      <c r="P89" s="422"/>
      <c r="Q89" s="419"/>
      <c r="R89" s="419"/>
      <c r="S89" s="430" t="s">
        <v>58</v>
      </c>
      <c r="T89" s="423"/>
      <c r="U89" s="423">
        <v>1</v>
      </c>
      <c r="V89" s="424"/>
      <c r="W89" s="425"/>
      <c r="X89" s="50"/>
    </row>
    <row r="90" spans="1:41" ht="17.25" customHeight="1" thickBot="1" x14ac:dyDescent="0.25">
      <c r="A90" s="130"/>
      <c r="B90" s="272"/>
      <c r="C90" s="325"/>
      <c r="D90" s="326"/>
      <c r="E90" s="327"/>
      <c r="F90" s="328"/>
      <c r="G90" s="236"/>
      <c r="H90" s="329"/>
      <c r="I90" s="330"/>
      <c r="J90" s="234" t="s">
        <v>6</v>
      </c>
      <c r="K90" s="237">
        <f>SUM(K74:K88)</f>
        <v>81.5</v>
      </c>
      <c r="L90" s="237">
        <f>SUM(L74:L88)</f>
        <v>89.6</v>
      </c>
      <c r="M90" s="291">
        <f>SUM(M74:M88)</f>
        <v>126.1</v>
      </c>
      <c r="N90" s="291">
        <f>SUM(N74:N87)</f>
        <v>63</v>
      </c>
      <c r="O90" s="291">
        <f>SUM(O74:O87)</f>
        <v>0</v>
      </c>
      <c r="P90" s="291">
        <f>SUM(P74:P87)</f>
        <v>63.1</v>
      </c>
      <c r="Q90" s="237">
        <f>SUM(Q74:Q89)</f>
        <v>28</v>
      </c>
      <c r="R90" s="237">
        <f>SUM(R74:R89)</f>
        <v>23</v>
      </c>
      <c r="S90" s="331"/>
      <c r="T90" s="332"/>
      <c r="U90" s="332"/>
      <c r="V90" s="332"/>
      <c r="W90" s="333"/>
      <c r="X90" s="881"/>
      <c r="Y90" s="881"/>
      <c r="Z90" s="881"/>
      <c r="AA90" s="881"/>
    </row>
    <row r="91" spans="1:41" ht="27.75" customHeight="1" x14ac:dyDescent="0.2">
      <c r="A91" s="616" t="s">
        <v>5</v>
      </c>
      <c r="B91" s="617" t="s">
        <v>38</v>
      </c>
      <c r="C91" s="383" t="s">
        <v>7</v>
      </c>
      <c r="D91" s="225"/>
      <c r="E91" s="560" t="s">
        <v>163</v>
      </c>
      <c r="F91" s="357" t="s">
        <v>73</v>
      </c>
      <c r="G91" s="377"/>
      <c r="H91" s="351"/>
      <c r="I91" s="600"/>
      <c r="J91" s="604"/>
      <c r="K91" s="353"/>
      <c r="L91" s="353"/>
      <c r="M91" s="354"/>
      <c r="N91" s="355"/>
      <c r="O91" s="355"/>
      <c r="P91" s="356"/>
      <c r="Q91" s="353"/>
      <c r="R91" s="353"/>
      <c r="S91" s="611"/>
      <c r="T91" s="358"/>
      <c r="U91" s="359"/>
      <c r="V91" s="359"/>
      <c r="W91" s="360"/>
      <c r="X91" s="226"/>
      <c r="Y91" s="96"/>
      <c r="Z91" s="96"/>
      <c r="AA91" s="96"/>
      <c r="AB91" s="226"/>
      <c r="AC91" s="96"/>
      <c r="AD91" s="96"/>
      <c r="AE91" s="96"/>
      <c r="AF91" s="96"/>
      <c r="AG91" s="96"/>
      <c r="AH91" s="96"/>
      <c r="AI91" s="96"/>
      <c r="AJ91" s="96"/>
      <c r="AK91" s="96"/>
      <c r="AL91" s="96"/>
      <c r="AM91" s="96"/>
      <c r="AN91" s="96"/>
      <c r="AO91" s="96"/>
    </row>
    <row r="92" spans="1:41" ht="38.25" customHeight="1" x14ac:dyDescent="0.2">
      <c r="A92" s="620"/>
      <c r="B92" s="621"/>
      <c r="C92" s="622"/>
      <c r="D92" s="220" t="s">
        <v>5</v>
      </c>
      <c r="E92" s="561" t="s">
        <v>148</v>
      </c>
      <c r="F92" s="562"/>
      <c r="G92" s="563" t="s">
        <v>200</v>
      </c>
      <c r="H92" s="366" t="s">
        <v>46</v>
      </c>
      <c r="I92" s="601" t="s">
        <v>66</v>
      </c>
      <c r="J92" s="605" t="s">
        <v>36</v>
      </c>
      <c r="K92" s="103"/>
      <c r="L92" s="103"/>
      <c r="M92" s="104">
        <v>100</v>
      </c>
      <c r="N92" s="105">
        <v>100</v>
      </c>
      <c r="O92" s="105"/>
      <c r="P92" s="367"/>
      <c r="Q92" s="103">
        <v>200</v>
      </c>
      <c r="R92" s="103">
        <v>200</v>
      </c>
      <c r="S92" s="612" t="s">
        <v>174</v>
      </c>
      <c r="T92" s="148"/>
      <c r="U92" s="149">
        <v>3</v>
      </c>
      <c r="V92" s="149">
        <v>5</v>
      </c>
      <c r="W92" s="150">
        <v>5</v>
      </c>
      <c r="X92" s="50"/>
    </row>
    <row r="93" spans="1:41" s="4" customFormat="1" ht="29.25" customHeight="1" x14ac:dyDescent="0.2">
      <c r="A93" s="483"/>
      <c r="B93" s="558"/>
      <c r="C93" s="559"/>
      <c r="D93" s="578" t="s">
        <v>7</v>
      </c>
      <c r="E93" s="484" t="s">
        <v>240</v>
      </c>
      <c r="F93" s="579"/>
      <c r="G93" s="580"/>
      <c r="H93" s="581">
        <v>1</v>
      </c>
      <c r="I93" s="602" t="s">
        <v>211</v>
      </c>
      <c r="J93" s="321" t="s">
        <v>36</v>
      </c>
      <c r="K93" s="312"/>
      <c r="L93" s="312"/>
      <c r="M93" s="565">
        <v>106</v>
      </c>
      <c r="N93" s="564">
        <v>106</v>
      </c>
      <c r="O93" s="564"/>
      <c r="P93" s="607"/>
      <c r="Q93" s="609"/>
      <c r="R93" s="609"/>
      <c r="S93" s="692" t="s">
        <v>232</v>
      </c>
      <c r="T93" s="566"/>
      <c r="U93" s="567">
        <v>300</v>
      </c>
      <c r="V93" s="568"/>
      <c r="W93" s="569"/>
      <c r="X93" s="715"/>
    </row>
    <row r="94" spans="1:41" s="4" customFormat="1" ht="28.5" customHeight="1" x14ac:dyDescent="0.2">
      <c r="A94" s="483"/>
      <c r="B94" s="558"/>
      <c r="C94" s="559"/>
      <c r="D94" s="582"/>
      <c r="E94" s="485"/>
      <c r="F94" s="583"/>
      <c r="G94" s="584"/>
      <c r="H94" s="585"/>
      <c r="I94" s="603"/>
      <c r="J94" s="570" t="s">
        <v>36</v>
      </c>
      <c r="K94" s="571"/>
      <c r="L94" s="571"/>
      <c r="M94" s="573">
        <v>22</v>
      </c>
      <c r="N94" s="572">
        <v>22</v>
      </c>
      <c r="O94" s="572"/>
      <c r="P94" s="608"/>
      <c r="Q94" s="610"/>
      <c r="R94" s="610"/>
      <c r="S94" s="693" t="s">
        <v>225</v>
      </c>
      <c r="T94" s="574"/>
      <c r="U94" s="575">
        <v>265</v>
      </c>
      <c r="V94" s="576"/>
      <c r="W94" s="577"/>
      <c r="X94" s="715"/>
    </row>
    <row r="95" spans="1:41" ht="27" customHeight="1" x14ac:dyDescent="0.2">
      <c r="A95" s="620"/>
      <c r="B95" s="621"/>
      <c r="C95" s="349"/>
      <c r="D95" s="618" t="s">
        <v>38</v>
      </c>
      <c r="E95" s="1119" t="s">
        <v>228</v>
      </c>
      <c r="F95" s="754"/>
      <c r="G95" s="1122" t="s">
        <v>200</v>
      </c>
      <c r="H95" s="746" t="s">
        <v>64</v>
      </c>
      <c r="I95" s="747" t="s">
        <v>91</v>
      </c>
      <c r="J95" s="35" t="s">
        <v>36</v>
      </c>
      <c r="K95" s="442">
        <v>113.7</v>
      </c>
      <c r="L95" s="627">
        <f>113.7+19.9</f>
        <v>133.6</v>
      </c>
      <c r="M95" s="9">
        <v>6.9</v>
      </c>
      <c r="N95" s="318">
        <v>6.9</v>
      </c>
      <c r="O95" s="93"/>
      <c r="P95" s="95"/>
      <c r="Q95" s="92"/>
      <c r="R95" s="92"/>
      <c r="S95" s="717" t="s">
        <v>229</v>
      </c>
      <c r="T95" s="718"/>
      <c r="U95" s="719">
        <v>48.8</v>
      </c>
      <c r="V95" s="719"/>
      <c r="W95" s="100"/>
      <c r="X95" s="887"/>
      <c r="Y95" s="888"/>
      <c r="Z95" s="888"/>
      <c r="AA95" s="888"/>
      <c r="AB95" s="226"/>
      <c r="AC95" s="96"/>
      <c r="AD95" s="96"/>
      <c r="AE95" s="96"/>
      <c r="AF95" s="96"/>
      <c r="AG95" s="96"/>
      <c r="AH95" s="96"/>
      <c r="AI95" s="96"/>
      <c r="AJ95" s="96"/>
      <c r="AK95" s="96"/>
      <c r="AL95" s="96"/>
      <c r="AM95" s="96"/>
      <c r="AN95" s="96"/>
      <c r="AO95" s="96"/>
    </row>
    <row r="96" spans="1:41" ht="39.75" customHeight="1" x14ac:dyDescent="0.2">
      <c r="A96" s="620"/>
      <c r="B96" s="621"/>
      <c r="C96" s="349"/>
      <c r="D96" s="540"/>
      <c r="E96" s="1120"/>
      <c r="F96" s="742"/>
      <c r="G96" s="1123"/>
      <c r="H96" s="381"/>
      <c r="I96" s="379"/>
      <c r="J96" s="35" t="s">
        <v>220</v>
      </c>
      <c r="K96" s="43"/>
      <c r="L96" s="5"/>
      <c r="M96" s="94">
        <v>20.2</v>
      </c>
      <c r="N96" s="93">
        <v>20.2</v>
      </c>
      <c r="O96" s="93"/>
      <c r="P96" s="94"/>
      <c r="Q96" s="92"/>
      <c r="R96" s="92"/>
      <c r="S96" s="717" t="s">
        <v>146</v>
      </c>
      <c r="T96" s="743">
        <v>50</v>
      </c>
      <c r="U96" s="143">
        <v>100</v>
      </c>
      <c r="V96" s="143"/>
      <c r="W96" s="144"/>
      <c r="X96" s="716"/>
      <c r="Y96" s="226"/>
      <c r="Z96" s="226"/>
      <c r="AA96" s="226"/>
      <c r="AB96" s="226"/>
      <c r="AC96" s="96"/>
      <c r="AD96" s="96"/>
      <c r="AE96" s="96"/>
      <c r="AF96" s="96"/>
      <c r="AG96" s="96"/>
      <c r="AH96" s="96"/>
      <c r="AI96" s="96"/>
      <c r="AJ96" s="96"/>
      <c r="AK96" s="96"/>
      <c r="AL96" s="96"/>
      <c r="AM96" s="96"/>
      <c r="AN96" s="96"/>
      <c r="AO96" s="96"/>
    </row>
    <row r="97" spans="1:29" ht="27" customHeight="1" x14ac:dyDescent="0.2">
      <c r="A97" s="620"/>
      <c r="B97" s="621"/>
      <c r="C97" s="349"/>
      <c r="D97" s="540"/>
      <c r="E97" s="1120"/>
      <c r="F97" s="742"/>
      <c r="G97" s="1124"/>
      <c r="H97" s="381"/>
      <c r="I97" s="379"/>
      <c r="J97" s="140"/>
      <c r="K97" s="473"/>
      <c r="L97" s="474"/>
      <c r="M97" s="228"/>
      <c r="N97" s="229"/>
      <c r="O97" s="229"/>
      <c r="P97" s="228"/>
      <c r="Q97" s="227"/>
      <c r="R97" s="227"/>
      <c r="S97" s="889" t="s">
        <v>169</v>
      </c>
      <c r="T97" s="480">
        <v>100</v>
      </c>
      <c r="U97" s="41"/>
      <c r="V97" s="41"/>
      <c r="W97" s="230"/>
      <c r="X97" s="880"/>
      <c r="Y97" s="881"/>
      <c r="Z97" s="881"/>
      <c r="AA97" s="881"/>
    </row>
    <row r="98" spans="1:29" ht="12.75" customHeight="1" x14ac:dyDescent="0.2">
      <c r="A98" s="620"/>
      <c r="B98" s="621"/>
      <c r="C98" s="349"/>
      <c r="D98" s="619"/>
      <c r="E98" s="1121"/>
      <c r="F98" s="475"/>
      <c r="G98" s="476"/>
      <c r="H98" s="427"/>
      <c r="I98" s="428"/>
      <c r="J98" s="477"/>
      <c r="K98" s="478"/>
      <c r="L98" s="479"/>
      <c r="M98" s="232"/>
      <c r="N98" s="233"/>
      <c r="O98" s="233"/>
      <c r="P98" s="232"/>
      <c r="Q98" s="231"/>
      <c r="R98" s="231"/>
      <c r="S98" s="890"/>
      <c r="T98" s="481"/>
      <c r="U98" s="286"/>
      <c r="V98" s="286"/>
      <c r="W98" s="287"/>
      <c r="X98" s="880"/>
      <c r="Y98" s="881"/>
      <c r="Z98" s="881"/>
      <c r="AA98" s="881"/>
    </row>
    <row r="99" spans="1:29" ht="26.25" customHeight="1" x14ac:dyDescent="0.2">
      <c r="A99" s="620"/>
      <c r="B99" s="350"/>
      <c r="C99" s="622"/>
      <c r="D99" s="540" t="s">
        <v>39</v>
      </c>
      <c r="E99" s="1144" t="s">
        <v>219</v>
      </c>
      <c r="F99" s="1146"/>
      <c r="G99" s="1148" t="s">
        <v>199</v>
      </c>
      <c r="H99" s="691" t="s">
        <v>133</v>
      </c>
      <c r="I99" s="1149" t="s">
        <v>136</v>
      </c>
      <c r="J99" s="316" t="s">
        <v>36</v>
      </c>
      <c r="K99" s="5">
        <v>67.5</v>
      </c>
      <c r="L99" s="5">
        <f>20-1.4</f>
        <v>18.600000000000001</v>
      </c>
      <c r="M99" s="9"/>
      <c r="N99" s="44"/>
      <c r="O99" s="44"/>
      <c r="P99" s="42"/>
      <c r="Q99" s="5">
        <v>50</v>
      </c>
      <c r="R99" s="5">
        <v>170</v>
      </c>
      <c r="S99" s="613" t="s">
        <v>223</v>
      </c>
      <c r="T99" s="523"/>
      <c r="U99" s="523"/>
      <c r="V99" s="523">
        <v>1</v>
      </c>
      <c r="W99" s="524"/>
    </row>
    <row r="100" spans="1:29" ht="24" customHeight="1" x14ac:dyDescent="0.2">
      <c r="A100" s="620"/>
      <c r="B100" s="350"/>
      <c r="C100" s="622"/>
      <c r="D100" s="540"/>
      <c r="E100" s="1144"/>
      <c r="F100" s="1146"/>
      <c r="G100" s="1148"/>
      <c r="H100" s="691"/>
      <c r="I100" s="1149"/>
      <c r="J100" s="316"/>
      <c r="K100" s="5"/>
      <c r="L100" s="5"/>
      <c r="M100" s="9"/>
      <c r="N100" s="44"/>
      <c r="O100" s="44"/>
      <c r="P100" s="42"/>
      <c r="Q100" s="5"/>
      <c r="R100" s="5"/>
      <c r="S100" s="614" t="s">
        <v>58</v>
      </c>
      <c r="T100" s="525"/>
      <c r="U100" s="525"/>
      <c r="V100" s="525"/>
      <c r="W100" s="526">
        <v>1</v>
      </c>
    </row>
    <row r="101" spans="1:29" ht="39.75" customHeight="1" x14ac:dyDescent="0.2">
      <c r="A101" s="620"/>
      <c r="B101" s="350"/>
      <c r="C101" s="622"/>
      <c r="D101" s="619"/>
      <c r="E101" s="1145"/>
      <c r="F101" s="1147"/>
      <c r="G101" s="378"/>
      <c r="H101" s="522"/>
      <c r="I101" s="1150"/>
      <c r="J101" s="623"/>
      <c r="K101" s="315"/>
      <c r="L101" s="315"/>
      <c r="M101" s="314"/>
      <c r="N101" s="319"/>
      <c r="O101" s="319"/>
      <c r="P101" s="320"/>
      <c r="Q101" s="315"/>
      <c r="R101" s="315"/>
      <c r="S101" s="615" t="s">
        <v>176</v>
      </c>
      <c r="T101" s="555" t="s">
        <v>64</v>
      </c>
      <c r="U101" s="556"/>
      <c r="V101" s="556"/>
      <c r="W101" s="557"/>
    </row>
    <row r="102" spans="1:29" ht="17.25" customHeight="1" thickBot="1" x14ac:dyDescent="0.25">
      <c r="A102" s="637"/>
      <c r="B102" s="638"/>
      <c r="C102" s="639"/>
      <c r="D102" s="368"/>
      <c r="E102" s="369"/>
      <c r="F102" s="370"/>
      <c r="G102" s="371"/>
      <c r="H102" s="372"/>
      <c r="I102" s="330"/>
      <c r="J102" s="234" t="s">
        <v>6</v>
      </c>
      <c r="K102" s="237">
        <f>SUM(K95:K99)</f>
        <v>181.2</v>
      </c>
      <c r="L102" s="237">
        <f>SUM(L92:L99)</f>
        <v>152.19999999999999</v>
      </c>
      <c r="M102" s="291">
        <f>SUM(M92:M96)</f>
        <v>255.1</v>
      </c>
      <c r="N102" s="696">
        <f>SUM(N92:N96)</f>
        <v>255.1</v>
      </c>
      <c r="O102" s="697">
        <f>SUM(O92:O95)</f>
        <v>0</v>
      </c>
      <c r="P102" s="698">
        <f>SUM(P92:P95)</f>
        <v>0</v>
      </c>
      <c r="Q102" s="237">
        <f>SUM(Q92:Q99)</f>
        <v>250</v>
      </c>
      <c r="R102" s="237">
        <f>SUM(R92:R99)</f>
        <v>370</v>
      </c>
      <c r="S102" s="331"/>
      <c r="T102" s="332"/>
      <c r="U102" s="332"/>
      <c r="V102" s="332"/>
      <c r="W102" s="333"/>
    </row>
    <row r="103" spans="1:29" ht="18" customHeight="1" x14ac:dyDescent="0.2">
      <c r="A103" s="903" t="s">
        <v>5</v>
      </c>
      <c r="B103" s="919" t="s">
        <v>38</v>
      </c>
      <c r="C103" s="1026" t="s">
        <v>38</v>
      </c>
      <c r="D103" s="1026"/>
      <c r="E103" s="653" t="s">
        <v>224</v>
      </c>
      <c r="F103" s="1138" t="s">
        <v>134</v>
      </c>
      <c r="G103" s="1139" t="s">
        <v>201</v>
      </c>
      <c r="H103" s="1140" t="s">
        <v>46</v>
      </c>
      <c r="I103" s="1142" t="s">
        <v>66</v>
      </c>
      <c r="J103" s="655" t="s">
        <v>36</v>
      </c>
      <c r="K103" s="656">
        <v>14.5</v>
      </c>
      <c r="L103" s="656">
        <v>13</v>
      </c>
      <c r="M103" s="657"/>
      <c r="N103" s="658"/>
      <c r="O103" s="658"/>
      <c r="P103" s="659"/>
      <c r="Q103" s="656"/>
      <c r="R103" s="656"/>
      <c r="S103" s="664" t="s">
        <v>135</v>
      </c>
      <c r="T103" s="660">
        <v>2</v>
      </c>
      <c r="U103" s="660">
        <v>2</v>
      </c>
      <c r="V103" s="661"/>
      <c r="W103" s="662"/>
      <c r="X103" s="50"/>
    </row>
    <row r="104" spans="1:29" ht="14.25" customHeight="1" x14ac:dyDescent="0.2">
      <c r="A104" s="903"/>
      <c r="B104" s="919"/>
      <c r="C104" s="1026"/>
      <c r="D104" s="1026"/>
      <c r="E104" s="653"/>
      <c r="F104" s="1138"/>
      <c r="G104" s="1139"/>
      <c r="H104" s="1141"/>
      <c r="I104" s="1143"/>
      <c r="J104" s="701" t="s">
        <v>220</v>
      </c>
      <c r="K104" s="97"/>
      <c r="L104" s="97"/>
      <c r="M104" s="98">
        <v>9.8000000000000007</v>
      </c>
      <c r="N104" s="490"/>
      <c r="O104" s="490"/>
      <c r="P104" s="663">
        <v>9.8000000000000007</v>
      </c>
      <c r="Q104" s="97"/>
      <c r="R104" s="97"/>
      <c r="S104" s="665"/>
      <c r="T104" s="489"/>
      <c r="U104" s="489"/>
      <c r="V104" s="489"/>
      <c r="W104" s="554"/>
      <c r="X104" s="50"/>
    </row>
    <row r="105" spans="1:29" ht="23.25" customHeight="1" x14ac:dyDescent="0.2">
      <c r="A105" s="620"/>
      <c r="B105" s="621"/>
      <c r="C105" s="631"/>
      <c r="D105" s="540"/>
      <c r="E105" s="653"/>
      <c r="F105" s="722"/>
      <c r="G105" s="723"/>
      <c r="H105" s="381" t="s">
        <v>231</v>
      </c>
      <c r="I105" s="635" t="s">
        <v>222</v>
      </c>
      <c r="J105" s="666" t="s">
        <v>36</v>
      </c>
      <c r="K105" s="667"/>
      <c r="L105" s="667"/>
      <c r="M105" s="668">
        <v>200</v>
      </c>
      <c r="N105" s="669">
        <v>130</v>
      </c>
      <c r="O105" s="669"/>
      <c r="P105" s="648">
        <v>70</v>
      </c>
      <c r="Q105" s="667"/>
      <c r="R105" s="667"/>
      <c r="S105" s="699" t="s">
        <v>226</v>
      </c>
      <c r="T105" s="670"/>
      <c r="U105" s="670">
        <v>1</v>
      </c>
      <c r="V105" s="403"/>
      <c r="W105" s="486"/>
      <c r="X105" s="50"/>
    </row>
    <row r="106" spans="1:29" ht="17.25" customHeight="1" x14ac:dyDescent="0.2">
      <c r="A106" s="724"/>
      <c r="B106" s="725"/>
      <c r="C106" s="632"/>
      <c r="D106" s="726"/>
      <c r="E106" s="727"/>
      <c r="F106" s="728"/>
      <c r="G106" s="729"/>
      <c r="H106" s="69"/>
      <c r="I106" s="633"/>
      <c r="J106" s="630" t="s">
        <v>6</v>
      </c>
      <c r="K106" s="257">
        <f>SUM(K103:K105)</f>
        <v>14.5</v>
      </c>
      <c r="L106" s="257">
        <f>SUM(L103:L105)</f>
        <v>13</v>
      </c>
      <c r="M106" s="636">
        <f>SUM(M103:M105)</f>
        <v>209.8</v>
      </c>
      <c r="N106" s="645">
        <f>SUM(N103:N105)</f>
        <v>130</v>
      </c>
      <c r="O106" s="645">
        <f>SUM(O95:O103)</f>
        <v>0</v>
      </c>
      <c r="P106" s="642">
        <f>P105+P104</f>
        <v>79.8</v>
      </c>
      <c r="Q106" s="257">
        <f>SUM(Q103:Q105)</f>
        <v>0</v>
      </c>
      <c r="R106" s="257">
        <f>SUM(R103:R105)</f>
        <v>0</v>
      </c>
      <c r="S106" s="634"/>
      <c r="T106" s="149"/>
      <c r="U106" s="149"/>
      <c r="V106" s="149"/>
      <c r="W106" s="150"/>
    </row>
    <row r="107" spans="1:29" ht="14.25" customHeight="1" thickBot="1" x14ac:dyDescent="0.25">
      <c r="A107" s="637" t="s">
        <v>5</v>
      </c>
      <c r="B107" s="272" t="s">
        <v>38</v>
      </c>
      <c r="C107" s="1117" t="s">
        <v>8</v>
      </c>
      <c r="D107" s="1118"/>
      <c r="E107" s="1118"/>
      <c r="F107" s="1118"/>
      <c r="G107" s="1118"/>
      <c r="H107" s="1118"/>
      <c r="I107" s="1118"/>
      <c r="J107" s="1118"/>
      <c r="K107" s="174">
        <f t="shared" ref="K107:R107" si="4">K102+K90+K106</f>
        <v>277.2</v>
      </c>
      <c r="L107" s="174">
        <f t="shared" si="4"/>
        <v>254.8</v>
      </c>
      <c r="M107" s="174">
        <f t="shared" si="4"/>
        <v>591</v>
      </c>
      <c r="N107" s="174">
        <f t="shared" si="4"/>
        <v>448.1</v>
      </c>
      <c r="O107" s="174">
        <f t="shared" si="4"/>
        <v>0</v>
      </c>
      <c r="P107" s="174">
        <f t="shared" si="4"/>
        <v>142.9</v>
      </c>
      <c r="Q107" s="174">
        <f t="shared" si="4"/>
        <v>278</v>
      </c>
      <c r="R107" s="174">
        <f t="shared" si="4"/>
        <v>393</v>
      </c>
      <c r="S107" s="1091"/>
      <c r="T107" s="1091"/>
      <c r="U107" s="1091"/>
      <c r="V107" s="1091"/>
      <c r="W107" s="1092"/>
      <c r="AA107" s="123"/>
    </row>
    <row r="108" spans="1:29" ht="14.25" customHeight="1" thickBot="1" x14ac:dyDescent="0.25">
      <c r="A108" s="178" t="s">
        <v>5</v>
      </c>
      <c r="B108" s="1097" t="s">
        <v>9</v>
      </c>
      <c r="C108" s="1098"/>
      <c r="D108" s="1098"/>
      <c r="E108" s="1098"/>
      <c r="F108" s="1098"/>
      <c r="G108" s="1098"/>
      <c r="H108" s="1098"/>
      <c r="I108" s="1098"/>
      <c r="J108" s="1098"/>
      <c r="K108" s="240">
        <f t="shared" ref="K108:R108" si="5">K107+K71+K60</f>
        <v>1564.3</v>
      </c>
      <c r="L108" s="240">
        <f t="shared" si="5"/>
        <v>1536.4</v>
      </c>
      <c r="M108" s="640">
        <f t="shared" si="5"/>
        <v>1386.4</v>
      </c>
      <c r="N108" s="646">
        <f t="shared" si="5"/>
        <v>623.20000000000005</v>
      </c>
      <c r="O108" s="646">
        <f t="shared" si="5"/>
        <v>0</v>
      </c>
      <c r="P108" s="643">
        <f t="shared" si="5"/>
        <v>763.2</v>
      </c>
      <c r="Q108" s="240">
        <f t="shared" si="5"/>
        <v>1132.0999999999999</v>
      </c>
      <c r="R108" s="240">
        <f t="shared" si="5"/>
        <v>746.9</v>
      </c>
      <c r="S108" s="1093"/>
      <c r="T108" s="1093"/>
      <c r="U108" s="1093"/>
      <c r="V108" s="1093"/>
      <c r="W108" s="1094"/>
    </row>
    <row r="109" spans="1:29" ht="14.25" customHeight="1" thickBot="1" x14ac:dyDescent="0.25">
      <c r="A109" s="241" t="s">
        <v>5</v>
      </c>
      <c r="B109" s="1095" t="s">
        <v>31</v>
      </c>
      <c r="C109" s="1096"/>
      <c r="D109" s="1096"/>
      <c r="E109" s="1096"/>
      <c r="F109" s="1096"/>
      <c r="G109" s="1096"/>
      <c r="H109" s="1096"/>
      <c r="I109" s="1096"/>
      <c r="J109" s="1096"/>
      <c r="K109" s="242">
        <f>K108</f>
        <v>1564.3</v>
      </c>
      <c r="L109" s="242">
        <f t="shared" ref="L109:R109" si="6">L108</f>
        <v>1536.4</v>
      </c>
      <c r="M109" s="641">
        <f t="shared" si="6"/>
        <v>1386.4</v>
      </c>
      <c r="N109" s="647">
        <f t="shared" si="6"/>
        <v>623.20000000000005</v>
      </c>
      <c r="O109" s="647">
        <f t="shared" si="6"/>
        <v>0</v>
      </c>
      <c r="P109" s="644">
        <f t="shared" si="6"/>
        <v>763.2</v>
      </c>
      <c r="Q109" s="242">
        <f t="shared" si="6"/>
        <v>1132.0999999999999</v>
      </c>
      <c r="R109" s="242">
        <f t="shared" si="6"/>
        <v>746.9</v>
      </c>
      <c r="S109" s="1082"/>
      <c r="T109" s="1082"/>
      <c r="U109" s="1082"/>
      <c r="V109" s="1082"/>
      <c r="W109" s="1083"/>
    </row>
    <row r="110" spans="1:29" s="309" customFormat="1" ht="17.25" customHeight="1" x14ac:dyDescent="0.2">
      <c r="A110" s="1134" t="s">
        <v>187</v>
      </c>
      <c r="B110" s="1135"/>
      <c r="C110" s="1135"/>
      <c r="D110" s="1135"/>
      <c r="E110" s="1135"/>
      <c r="F110" s="1135"/>
      <c r="G110" s="1135"/>
      <c r="H110" s="1135"/>
      <c r="I110" s="1135"/>
      <c r="J110" s="1135"/>
      <c r="K110" s="1135"/>
      <c r="L110" s="1135"/>
      <c r="M110" s="1135"/>
      <c r="N110" s="1135"/>
      <c r="O110" s="1135"/>
      <c r="P110" s="1135"/>
      <c r="Q110" s="1135"/>
      <c r="R110" s="1135"/>
      <c r="S110" s="301"/>
      <c r="T110" s="301"/>
      <c r="U110" s="301"/>
      <c r="V110" s="301"/>
      <c r="W110" s="301"/>
      <c r="X110" s="301"/>
      <c r="Y110" s="308"/>
      <c r="Z110" s="308"/>
      <c r="AA110" s="695"/>
      <c r="AB110" s="308"/>
      <c r="AC110" s="308"/>
    </row>
    <row r="111" spans="1:29" s="4" customFormat="1" ht="17.25" customHeight="1" x14ac:dyDescent="0.2">
      <c r="A111" s="1136" t="s">
        <v>230</v>
      </c>
      <c r="B111" s="1137"/>
      <c r="C111" s="1137"/>
      <c r="D111" s="1137"/>
      <c r="E111" s="1137"/>
      <c r="F111" s="1137"/>
      <c r="G111" s="1137"/>
      <c r="H111" s="1137"/>
      <c r="I111" s="1137"/>
      <c r="J111" s="1137"/>
      <c r="K111" s="1137"/>
      <c r="L111" s="1137"/>
      <c r="M111" s="1137"/>
      <c r="N111" s="1137"/>
      <c r="O111" s="1137"/>
      <c r="P111" s="1137"/>
      <c r="Q111" s="1137"/>
      <c r="R111" s="1137"/>
      <c r="S111" s="1137"/>
      <c r="T111" s="301"/>
      <c r="U111" s="301"/>
      <c r="V111" s="301"/>
      <c r="W111" s="301"/>
      <c r="X111" s="301"/>
      <c r="Y111" s="301"/>
      <c r="Z111" s="301"/>
      <c r="AA111" s="301"/>
      <c r="AB111" s="301"/>
      <c r="AC111" s="301"/>
    </row>
    <row r="112" spans="1:29" ht="17.25" customHeight="1" x14ac:dyDescent="0.2">
      <c r="A112" s="1081"/>
      <c r="B112" s="1081"/>
      <c r="C112" s="1081"/>
      <c r="D112" s="1081"/>
      <c r="E112" s="1081"/>
      <c r="F112" s="1081"/>
      <c r="G112" s="1081"/>
      <c r="H112" s="1081"/>
      <c r="I112" s="1081"/>
      <c r="J112" s="1081"/>
      <c r="K112" s="1081"/>
      <c r="L112" s="1081"/>
      <c r="M112" s="1081"/>
      <c r="N112" s="1081"/>
      <c r="O112" s="1081"/>
      <c r="P112" s="1081"/>
      <c r="Q112" s="1081"/>
      <c r="R112" s="1081"/>
      <c r="S112" s="1081"/>
      <c r="T112" s="1081"/>
      <c r="U112" s="1081"/>
      <c r="V112" s="1081"/>
      <c r="W112" s="1081"/>
    </row>
    <row r="113" spans="1:42" s="243" customFormat="1" ht="14.25" customHeight="1" thickBot="1" x14ac:dyDescent="0.25">
      <c r="A113" s="1069" t="s">
        <v>13</v>
      </c>
      <c r="B113" s="1069"/>
      <c r="C113" s="1069"/>
      <c r="D113" s="1069"/>
      <c r="E113" s="1069"/>
      <c r="F113" s="1069"/>
      <c r="G113" s="1069"/>
      <c r="H113" s="1069"/>
      <c r="I113" s="1069"/>
      <c r="J113" s="1069"/>
      <c r="K113" s="1069"/>
      <c r="L113" s="244"/>
      <c r="M113" s="244"/>
      <c r="N113" s="244"/>
      <c r="O113" s="244"/>
      <c r="P113" s="244"/>
      <c r="Q113" s="244"/>
      <c r="R113" s="244"/>
      <c r="S113" s="53"/>
      <c r="T113" s="53"/>
      <c r="U113" s="53"/>
      <c r="V113" s="53"/>
      <c r="W113" s="53"/>
      <c r="X113" s="49"/>
      <c r="Y113" s="49"/>
      <c r="Z113" s="49"/>
      <c r="AA113" s="49"/>
      <c r="AB113" s="49"/>
      <c r="AC113" s="49"/>
      <c r="AD113" s="49"/>
      <c r="AE113" s="49"/>
      <c r="AF113" s="49"/>
      <c r="AG113" s="49"/>
      <c r="AH113" s="49"/>
      <c r="AI113" s="49"/>
      <c r="AJ113" s="49"/>
      <c r="AK113" s="49"/>
      <c r="AL113" s="49"/>
      <c r="AM113" s="49"/>
      <c r="AN113" s="49"/>
      <c r="AO113" s="49"/>
      <c r="AP113" s="49"/>
    </row>
    <row r="114" spans="1:42" ht="66.75" customHeight="1" thickBot="1" x14ac:dyDescent="0.25">
      <c r="A114" s="943" t="s">
        <v>10</v>
      </c>
      <c r="B114" s="1070"/>
      <c r="C114" s="1070"/>
      <c r="D114" s="1070"/>
      <c r="E114" s="1070"/>
      <c r="F114" s="1070"/>
      <c r="G114" s="1070"/>
      <c r="H114" s="1070"/>
      <c r="I114" s="1070"/>
      <c r="J114" s="1071"/>
      <c r="K114" s="245" t="s">
        <v>184</v>
      </c>
      <c r="L114" s="54" t="s">
        <v>185</v>
      </c>
      <c r="M114" s="943" t="s">
        <v>186</v>
      </c>
      <c r="N114" s="944"/>
      <c r="O114" s="944"/>
      <c r="P114" s="945"/>
      <c r="Q114" s="245" t="s">
        <v>126</v>
      </c>
      <c r="R114" s="245" t="s">
        <v>180</v>
      </c>
    </row>
    <row r="115" spans="1:42" ht="14.25" customHeight="1" x14ac:dyDescent="0.2">
      <c r="A115" s="1072" t="s">
        <v>14</v>
      </c>
      <c r="B115" s="1073"/>
      <c r="C115" s="1073"/>
      <c r="D115" s="1073"/>
      <c r="E115" s="1073"/>
      <c r="F115" s="1073"/>
      <c r="G115" s="1073"/>
      <c r="H115" s="1073"/>
      <c r="I115" s="1073"/>
      <c r="J115" s="1074"/>
      <c r="K115" s="246">
        <f>K116+K120+K121</f>
        <v>1546.9</v>
      </c>
      <c r="L115" s="246">
        <f>L116+L120+L121</f>
        <v>1519</v>
      </c>
      <c r="M115" s="946">
        <f>M116+M120+M121</f>
        <v>1386.4</v>
      </c>
      <c r="N115" s="947"/>
      <c r="O115" s="947"/>
      <c r="P115" s="948"/>
      <c r="Q115" s="256">
        <f>Q116+Q120+Q121</f>
        <v>1132.0999999999999</v>
      </c>
      <c r="R115" s="256">
        <f>R116+R120+R121</f>
        <v>746.9</v>
      </c>
    </row>
    <row r="116" spans="1:42" ht="14.25" customHeight="1" x14ac:dyDescent="0.2">
      <c r="A116" s="1125" t="s">
        <v>173</v>
      </c>
      <c r="B116" s="1126"/>
      <c r="C116" s="1126"/>
      <c r="D116" s="1126"/>
      <c r="E116" s="1126"/>
      <c r="F116" s="1126"/>
      <c r="G116" s="1126"/>
      <c r="H116" s="1126"/>
      <c r="I116" s="1126"/>
      <c r="J116" s="1127"/>
      <c r="K116" s="303">
        <f>K117+K118</f>
        <v>1428.5</v>
      </c>
      <c r="L116" s="303">
        <f>L117+L118</f>
        <v>1400.6</v>
      </c>
      <c r="M116" s="1128">
        <f>M117+M118</f>
        <v>1010.1</v>
      </c>
      <c r="N116" s="1129"/>
      <c r="O116" s="1129"/>
      <c r="P116" s="1130"/>
      <c r="Q116" s="304">
        <f>Q117+Q118+Q119</f>
        <v>1132.0999999999999</v>
      </c>
      <c r="R116" s="304">
        <f>R117+R118+R119</f>
        <v>746.9</v>
      </c>
    </row>
    <row r="117" spans="1:42" ht="14.25" customHeight="1" x14ac:dyDescent="0.2">
      <c r="A117" s="1075" t="s">
        <v>154</v>
      </c>
      <c r="B117" s="1076"/>
      <c r="C117" s="1076"/>
      <c r="D117" s="1076"/>
      <c r="E117" s="1076"/>
      <c r="F117" s="1076"/>
      <c r="G117" s="1076"/>
      <c r="H117" s="1076"/>
      <c r="I117" s="1076"/>
      <c r="J117" s="1077"/>
      <c r="K117" s="247">
        <f>SUMIF(J13:J109,"SB",K13:K109)</f>
        <v>1356.8</v>
      </c>
      <c r="L117" s="247">
        <f>SUMIF(J13:J109,"SB",L13:L109)</f>
        <v>1328.9</v>
      </c>
      <c r="M117" s="949">
        <f>SUMIF(J14:J109,"SB",M14:M109)</f>
        <v>988.5</v>
      </c>
      <c r="N117" s="950"/>
      <c r="O117" s="950"/>
      <c r="P117" s="951"/>
      <c r="Q117" s="129">
        <f>SUMIF(J14:J109,"SB",Q14:Q109)</f>
        <v>1039.0999999999999</v>
      </c>
      <c r="R117" s="129">
        <f>SUMIF(J13:J109,"SB",R13:R109)</f>
        <v>746.9</v>
      </c>
      <c r="S117" s="123"/>
    </row>
    <row r="118" spans="1:42" ht="14.25" customHeight="1" x14ac:dyDescent="0.2">
      <c r="A118" s="1131" t="s">
        <v>183</v>
      </c>
      <c r="B118" s="1132"/>
      <c r="C118" s="1132"/>
      <c r="D118" s="1132"/>
      <c r="E118" s="1132"/>
      <c r="F118" s="1132"/>
      <c r="G118" s="1132"/>
      <c r="H118" s="1132"/>
      <c r="I118" s="1132"/>
      <c r="J118" s="1133"/>
      <c r="K118" s="247">
        <f>SUMIF(J10:J102,"SB(ES)",K10:K102)</f>
        <v>71.7</v>
      </c>
      <c r="L118" s="247">
        <f>SUMIF(J13:J102,"SB(ES)",L13:L102)</f>
        <v>71.7</v>
      </c>
      <c r="M118" s="949">
        <f>SUMIF(J13:J112,"SB(ES)",M13:M112)</f>
        <v>21.6</v>
      </c>
      <c r="N118" s="950"/>
      <c r="O118" s="950"/>
      <c r="P118" s="951"/>
      <c r="Q118" s="129">
        <f>SUMIF(J5:J112,"SB(ES)",Q5:Q112)</f>
        <v>0</v>
      </c>
      <c r="R118" s="129">
        <f>SUMIF(J5:J112,"SB(ES)",R5:R112)</f>
        <v>0</v>
      </c>
      <c r="S118" s="123"/>
    </row>
    <row r="119" spans="1:42" ht="14.25" customHeight="1" x14ac:dyDescent="0.2">
      <c r="A119" s="1131" t="s">
        <v>208</v>
      </c>
      <c r="B119" s="1132"/>
      <c r="C119" s="1132"/>
      <c r="D119" s="1132"/>
      <c r="E119" s="1132"/>
      <c r="F119" s="1132"/>
      <c r="G119" s="1132"/>
      <c r="H119" s="1132"/>
      <c r="I119" s="1132"/>
      <c r="J119" s="1133"/>
      <c r="K119" s="247">
        <f>SUMIF(J11:J107,"SB(VB)",K11:K107)</f>
        <v>0</v>
      </c>
      <c r="L119" s="247">
        <f>SUMIF(J14:J107,"SB(VB)",L14:L107)</f>
        <v>0</v>
      </c>
      <c r="M119" s="949">
        <f>SUMIF(J14:J109,"SB(VB)",M14:M109)</f>
        <v>0</v>
      </c>
      <c r="N119" s="950"/>
      <c r="O119" s="950"/>
      <c r="P119" s="951"/>
      <c r="Q119" s="129">
        <f>SUMIF(J6:J113,"SB(VB)",Q6:Q113)</f>
        <v>93</v>
      </c>
      <c r="R119" s="129">
        <f>SUMIF(J6:J113,"SB(ES)",R6:R113)</f>
        <v>0</v>
      </c>
      <c r="S119" s="123"/>
    </row>
    <row r="120" spans="1:42" ht="14.25" customHeight="1" x14ac:dyDescent="0.2">
      <c r="A120" s="1078" t="s">
        <v>155</v>
      </c>
      <c r="B120" s="1079"/>
      <c r="C120" s="1079"/>
      <c r="D120" s="1079"/>
      <c r="E120" s="1079"/>
      <c r="F120" s="1079"/>
      <c r="G120" s="1079"/>
      <c r="H120" s="1079"/>
      <c r="I120" s="1079"/>
      <c r="J120" s="1080"/>
      <c r="K120" s="248">
        <f>SUMIF(J16:J109,"SB(L)",K16:K109)</f>
        <v>0</v>
      </c>
      <c r="L120" s="248">
        <f>SUMIF(J16:J109,"SB(L)",L16:L109)</f>
        <v>0</v>
      </c>
      <c r="M120" s="952">
        <f>SUMIF(J14:J109,"SB(L)",M14:M109)</f>
        <v>83.1</v>
      </c>
      <c r="N120" s="953"/>
      <c r="O120" s="953"/>
      <c r="P120" s="954"/>
      <c r="Q120" s="257">
        <f>SUMIF(J6:J109,"SB(L)",Q6:Q109)</f>
        <v>0</v>
      </c>
      <c r="R120" s="257">
        <f>SUMIF(J6:J109,"SB(L)",R6:R109)</f>
        <v>0</v>
      </c>
      <c r="S120" s="123"/>
    </row>
    <row r="121" spans="1:42" ht="14.25" customHeight="1" x14ac:dyDescent="0.2">
      <c r="A121" s="1078" t="s">
        <v>157</v>
      </c>
      <c r="B121" s="1079"/>
      <c r="C121" s="1079"/>
      <c r="D121" s="1079"/>
      <c r="E121" s="1079"/>
      <c r="F121" s="1079"/>
      <c r="G121" s="1079"/>
      <c r="H121" s="1079"/>
      <c r="I121" s="1079"/>
      <c r="J121" s="1080"/>
      <c r="K121" s="248">
        <f>SUMIF(J13:J109,"SB(ŽPL)",K13:K109)</f>
        <v>118.4</v>
      </c>
      <c r="L121" s="248">
        <f>SUMIF(J13:J109,"SB(ŽPL)",L13:L109)</f>
        <v>118.4</v>
      </c>
      <c r="M121" s="952">
        <f>SUMIF(J13:J109,"SB(ŽPL)",M13:M109)</f>
        <v>293.2</v>
      </c>
      <c r="N121" s="953"/>
      <c r="O121" s="953"/>
      <c r="P121" s="954"/>
      <c r="Q121" s="257">
        <f>SUMIF(J4:J112,"SB(ŽPL)",Q4:Q112)</f>
        <v>0</v>
      </c>
      <c r="R121" s="257">
        <f>SUMIF(J3:J109,"SB(ŽPL)",R3:R109)</f>
        <v>0</v>
      </c>
      <c r="S121" s="249"/>
    </row>
    <row r="122" spans="1:42" ht="14.25" customHeight="1" x14ac:dyDescent="0.2">
      <c r="A122" s="1060" t="s">
        <v>15</v>
      </c>
      <c r="B122" s="1061"/>
      <c r="C122" s="1061"/>
      <c r="D122" s="1061"/>
      <c r="E122" s="1061"/>
      <c r="F122" s="1061"/>
      <c r="G122" s="1061"/>
      <c r="H122" s="1061"/>
      <c r="I122" s="1061"/>
      <c r="J122" s="1062"/>
      <c r="K122" s="250">
        <f>K123+K124+K125+K126</f>
        <v>17.399999999999999</v>
      </c>
      <c r="L122" s="250">
        <f>L123+L124+L125+L126</f>
        <v>17.399999999999999</v>
      </c>
      <c r="M122" s="955">
        <f>SUM(M123:P126)</f>
        <v>0</v>
      </c>
      <c r="N122" s="956"/>
      <c r="O122" s="956"/>
      <c r="P122" s="957"/>
      <c r="Q122" s="258">
        <f>SUM(Q124:Q126)</f>
        <v>0</v>
      </c>
      <c r="R122" s="258">
        <f>SUM(R124:R126)</f>
        <v>0</v>
      </c>
    </row>
    <row r="123" spans="1:42" ht="14.25" customHeight="1" x14ac:dyDescent="0.2">
      <c r="A123" s="1131" t="s">
        <v>156</v>
      </c>
      <c r="B123" s="1132"/>
      <c r="C123" s="1132"/>
      <c r="D123" s="1132"/>
      <c r="E123" s="1132"/>
      <c r="F123" s="1132"/>
      <c r="G123" s="1132"/>
      <c r="H123" s="1132"/>
      <c r="I123" s="1132"/>
      <c r="J123" s="1133"/>
      <c r="K123" s="247">
        <f>SUMIF(J13:J107,"ES",K13:K107)</f>
        <v>17.399999999999999</v>
      </c>
      <c r="L123" s="247">
        <f>SUMIF(J13:J107,"ES",L13:L107)</f>
        <v>17.399999999999999</v>
      </c>
      <c r="M123" s="949">
        <f>SUMIF(J13:J109,"ES",M13:M109)</f>
        <v>0</v>
      </c>
      <c r="N123" s="950"/>
      <c r="O123" s="950"/>
      <c r="P123" s="951"/>
      <c r="Q123" s="129">
        <f>SUMIF(J8:J109,"ES",Q8:Q109)</f>
        <v>0</v>
      </c>
      <c r="R123" s="129">
        <f>SUMIF(J8:J110,"ES)",R8:R110)</f>
        <v>0</v>
      </c>
      <c r="S123" s="123"/>
    </row>
    <row r="124" spans="1:42" ht="14.25" customHeight="1" x14ac:dyDescent="0.2">
      <c r="A124" s="1066" t="s">
        <v>158</v>
      </c>
      <c r="B124" s="1067"/>
      <c r="C124" s="1067"/>
      <c r="D124" s="1067"/>
      <c r="E124" s="1067"/>
      <c r="F124" s="1067"/>
      <c r="G124" s="1067"/>
      <c r="H124" s="1067"/>
      <c r="I124" s="1067"/>
      <c r="J124" s="1068"/>
      <c r="K124" s="247">
        <f>SUMIF(J13:J109,"KVJUD",K13:K109)</f>
        <v>0</v>
      </c>
      <c r="L124" s="247">
        <f>SUMIF(J13:J109,"KVJUD",L13:L109)</f>
        <v>0</v>
      </c>
      <c r="M124" s="949">
        <f>SUMIF(J3:J109,"KVJUD",M3:M109)</f>
        <v>0</v>
      </c>
      <c r="N124" s="950"/>
      <c r="O124" s="950"/>
      <c r="P124" s="951"/>
      <c r="Q124" s="129">
        <f>SUMIF(J3:J109,"KVJUD",Q3:Q109)</f>
        <v>0</v>
      </c>
      <c r="R124" s="129">
        <f>SUMIF(J3:J109,"KVJUD",R3:R109)</f>
        <v>0</v>
      </c>
    </row>
    <row r="125" spans="1:42" ht="14.25" customHeight="1" x14ac:dyDescent="0.2">
      <c r="A125" s="1066" t="s">
        <v>159</v>
      </c>
      <c r="B125" s="1067"/>
      <c r="C125" s="1067"/>
      <c r="D125" s="1067"/>
      <c r="E125" s="1067"/>
      <c r="F125" s="1067"/>
      <c r="G125" s="1067"/>
      <c r="H125" s="1067"/>
      <c r="I125" s="1067"/>
      <c r="J125" s="1068"/>
      <c r="K125" s="247">
        <f>SUMIF(J13:J109,"Kt",K13:K109)</f>
        <v>0</v>
      </c>
      <c r="L125" s="247">
        <f>SUMIF(J13:J109,"Kt",L13:L109)</f>
        <v>0</v>
      </c>
      <c r="M125" s="949">
        <f>SUMIF(J3:J109,"Kt",M3:M109)</f>
        <v>0</v>
      </c>
      <c r="N125" s="950"/>
      <c r="O125" s="950"/>
      <c r="P125" s="951"/>
      <c r="Q125" s="129">
        <f>SUMIF(J3:J109,"Kt",Q3:Q109)</f>
        <v>0</v>
      </c>
      <c r="R125" s="129">
        <f>SUMIF(J3:J109,"Kt",R3:R109)</f>
        <v>0</v>
      </c>
    </row>
    <row r="126" spans="1:42" ht="14.25" customHeight="1" x14ac:dyDescent="0.2">
      <c r="A126" s="1063" t="s">
        <v>160</v>
      </c>
      <c r="B126" s="1064"/>
      <c r="C126" s="1064"/>
      <c r="D126" s="1064"/>
      <c r="E126" s="1064"/>
      <c r="F126" s="1064"/>
      <c r="G126" s="1064"/>
      <c r="H126" s="1064"/>
      <c r="I126" s="1064"/>
      <c r="J126" s="1065"/>
      <c r="K126" s="247">
        <f>SUMIF(J13:J109,"LRVB",K13:K109)</f>
        <v>0</v>
      </c>
      <c r="L126" s="247">
        <f>SUMIF(J13:J109,"LRVB",L13:L109)</f>
        <v>0</v>
      </c>
      <c r="M126" s="949">
        <f>SUMIF(J3:J109,"LRVB",M3:M109)</f>
        <v>0</v>
      </c>
      <c r="N126" s="950"/>
      <c r="O126" s="950"/>
      <c r="P126" s="951"/>
      <c r="Q126" s="129">
        <f>SUMIF(J3:J109,"LRVB",Q3:Q109)</f>
        <v>0</v>
      </c>
      <c r="R126" s="129">
        <f>SUMIF(J3:J109,"LRVB",R3:R109)</f>
        <v>0</v>
      </c>
    </row>
    <row r="127" spans="1:42" ht="14.25" customHeight="1" thickBot="1" x14ac:dyDescent="0.25">
      <c r="A127" s="1057" t="s">
        <v>16</v>
      </c>
      <c r="B127" s="1058"/>
      <c r="C127" s="1058"/>
      <c r="D127" s="1058"/>
      <c r="E127" s="1058"/>
      <c r="F127" s="1058"/>
      <c r="G127" s="1058"/>
      <c r="H127" s="1058"/>
      <c r="I127" s="1058"/>
      <c r="J127" s="1059"/>
      <c r="K127" s="251">
        <f>K122+K115</f>
        <v>1564.3</v>
      </c>
      <c r="L127" s="251">
        <f>L122+L115</f>
        <v>1536.4</v>
      </c>
      <c r="M127" s="940">
        <f>M122+M115</f>
        <v>1386.4</v>
      </c>
      <c r="N127" s="941"/>
      <c r="O127" s="941"/>
      <c r="P127" s="942"/>
      <c r="Q127" s="237">
        <f>Q122+Q115</f>
        <v>1132.0999999999999</v>
      </c>
      <c r="R127" s="237">
        <f>R122+R115</f>
        <v>746.9</v>
      </c>
    </row>
    <row r="128" spans="1:42" x14ac:dyDescent="0.2">
      <c r="F128" s="49"/>
      <c r="G128" s="252"/>
      <c r="J128" s="49"/>
      <c r="K128" s="307"/>
      <c r="L128" s="307"/>
      <c r="M128" s="307"/>
      <c r="N128" s="307"/>
      <c r="O128" s="307"/>
      <c r="P128" s="307"/>
      <c r="Q128" s="307"/>
      <c r="R128" s="307"/>
    </row>
    <row r="129" spans="11:19" x14ac:dyDescent="0.2">
      <c r="L129" s="249"/>
      <c r="R129" s="249"/>
      <c r="S129" s="123"/>
    </row>
    <row r="130" spans="11:19" x14ac:dyDescent="0.2">
      <c r="K130" s="249"/>
      <c r="L130" s="249"/>
      <c r="N130" s="249"/>
      <c r="Q130" s="249"/>
      <c r="R130" s="249"/>
    </row>
    <row r="131" spans="11:19" x14ac:dyDescent="0.2">
      <c r="K131" s="249"/>
      <c r="N131" s="249"/>
      <c r="Q131" s="249"/>
    </row>
    <row r="132" spans="11:19" x14ac:dyDescent="0.2">
      <c r="K132" s="253"/>
      <c r="L132" s="253"/>
      <c r="M132" s="253"/>
      <c r="N132" s="253"/>
      <c r="O132" s="253"/>
      <c r="P132" s="253"/>
      <c r="Q132" s="253"/>
      <c r="R132" s="253"/>
    </row>
  </sheetData>
  <mergeCells count="192">
    <mergeCell ref="A103:A104"/>
    <mergeCell ref="B103:B104"/>
    <mergeCell ref="C103:C104"/>
    <mergeCell ref="D103:D104"/>
    <mergeCell ref="F103:F104"/>
    <mergeCell ref="G103:G104"/>
    <mergeCell ref="H103:H104"/>
    <mergeCell ref="I103:I104"/>
    <mergeCell ref="E99:E101"/>
    <mergeCell ref="F99:F101"/>
    <mergeCell ref="G99:G100"/>
    <mergeCell ref="I99:I101"/>
    <mergeCell ref="A116:J116"/>
    <mergeCell ref="M116:P116"/>
    <mergeCell ref="A119:J119"/>
    <mergeCell ref="M119:P119"/>
    <mergeCell ref="A110:R110"/>
    <mergeCell ref="A111:S111"/>
    <mergeCell ref="A118:J118"/>
    <mergeCell ref="M118:P118"/>
    <mergeCell ref="A123:J123"/>
    <mergeCell ref="A120:J120"/>
    <mergeCell ref="S108:W108"/>
    <mergeCell ref="B109:J109"/>
    <mergeCell ref="B108:J108"/>
    <mergeCell ref="X70:AA70"/>
    <mergeCell ref="E45:E46"/>
    <mergeCell ref="E40:E41"/>
    <mergeCell ref="G63:G64"/>
    <mergeCell ref="G66:G67"/>
    <mergeCell ref="C61:W61"/>
    <mergeCell ref="C71:J71"/>
    <mergeCell ref="C72:W72"/>
    <mergeCell ref="C66:C67"/>
    <mergeCell ref="F63:F64"/>
    <mergeCell ref="B57:B58"/>
    <mergeCell ref="E66:E67"/>
    <mergeCell ref="S60:W60"/>
    <mergeCell ref="I66:I67"/>
    <mergeCell ref="I63:I64"/>
    <mergeCell ref="X90:AA90"/>
    <mergeCell ref="E86:E87"/>
    <mergeCell ref="F86:F87"/>
    <mergeCell ref="C107:J107"/>
    <mergeCell ref="E95:E98"/>
    <mergeCell ref="G95:G97"/>
    <mergeCell ref="S1:W1"/>
    <mergeCell ref="E2:S2"/>
    <mergeCell ref="P7:P8"/>
    <mergeCell ref="A127:J127"/>
    <mergeCell ref="A122:J122"/>
    <mergeCell ref="A126:J126"/>
    <mergeCell ref="A124:J124"/>
    <mergeCell ref="A125:J125"/>
    <mergeCell ref="A113:K113"/>
    <mergeCell ref="A114:J114"/>
    <mergeCell ref="A115:J115"/>
    <mergeCell ref="A117:J117"/>
    <mergeCell ref="A121:J121"/>
    <mergeCell ref="A112:W112"/>
    <mergeCell ref="S109:W109"/>
    <mergeCell ref="C60:J60"/>
    <mergeCell ref="F31:F32"/>
    <mergeCell ref="A3:W3"/>
    <mergeCell ref="A4:W4"/>
    <mergeCell ref="A6:A8"/>
    <mergeCell ref="G40:G41"/>
    <mergeCell ref="S107:W107"/>
    <mergeCell ref="A21:A22"/>
    <mergeCell ref="A57:A58"/>
    <mergeCell ref="A31:A32"/>
    <mergeCell ref="C39:C41"/>
    <mergeCell ref="E42:E43"/>
    <mergeCell ref="S57:S58"/>
    <mergeCell ref="H57:H58"/>
    <mergeCell ref="B39:B41"/>
    <mergeCell ref="I40:I42"/>
    <mergeCell ref="I57:I58"/>
    <mergeCell ref="H21:H22"/>
    <mergeCell ref="I21:I22"/>
    <mergeCell ref="G21:G22"/>
    <mergeCell ref="H31:H32"/>
    <mergeCell ref="H33:H34"/>
    <mergeCell ref="I33:I34"/>
    <mergeCell ref="B21:B22"/>
    <mergeCell ref="C21:C22"/>
    <mergeCell ref="F57:F58"/>
    <mergeCell ref="F40:F41"/>
    <mergeCell ref="E23:E24"/>
    <mergeCell ref="D23:D24"/>
    <mergeCell ref="F23:F24"/>
    <mergeCell ref="G33:G34"/>
    <mergeCell ref="I31:I32"/>
    <mergeCell ref="G31:G32"/>
    <mergeCell ref="B6:B8"/>
    <mergeCell ref="G6:G8"/>
    <mergeCell ref="E6:E8"/>
    <mergeCell ref="F6:F8"/>
    <mergeCell ref="B11:W11"/>
    <mergeCell ref="C12:W12"/>
    <mergeCell ref="A9:W9"/>
    <mergeCell ref="A10:W10"/>
    <mergeCell ref="G14:G16"/>
    <mergeCell ref="C6:C8"/>
    <mergeCell ref="D6:D8"/>
    <mergeCell ref="I14:I19"/>
    <mergeCell ref="E14:E16"/>
    <mergeCell ref="S14:S16"/>
    <mergeCell ref="E19:E20"/>
    <mergeCell ref="D19:D20"/>
    <mergeCell ref="S19:S20"/>
    <mergeCell ref="T19:T20"/>
    <mergeCell ref="U19:U20"/>
    <mergeCell ref="V19:V20"/>
    <mergeCell ref="W19:W20"/>
    <mergeCell ref="F19:F20"/>
    <mergeCell ref="D17:D18"/>
    <mergeCell ref="F17:F18"/>
    <mergeCell ref="S5:W5"/>
    <mergeCell ref="Q6:Q8"/>
    <mergeCell ref="R6:R8"/>
    <mergeCell ref="T7:W7"/>
    <mergeCell ref="M6:P6"/>
    <mergeCell ref="H6:H8"/>
    <mergeCell ref="I6:I8"/>
    <mergeCell ref="J6:J8"/>
    <mergeCell ref="S7:S8"/>
    <mergeCell ref="S6:W6"/>
    <mergeCell ref="K6:K8"/>
    <mergeCell ref="L6:L8"/>
    <mergeCell ref="N7:O7"/>
    <mergeCell ref="M7:M8"/>
    <mergeCell ref="M127:P127"/>
    <mergeCell ref="M114:P114"/>
    <mergeCell ref="M115:P115"/>
    <mergeCell ref="M117:P117"/>
    <mergeCell ref="M121:P121"/>
    <mergeCell ref="M122:P122"/>
    <mergeCell ref="M124:P124"/>
    <mergeCell ref="M125:P125"/>
    <mergeCell ref="M126:P126"/>
    <mergeCell ref="M123:P123"/>
    <mergeCell ref="M120:P120"/>
    <mergeCell ref="D21:D22"/>
    <mergeCell ref="E21:E22"/>
    <mergeCell ref="F21:F22"/>
    <mergeCell ref="E31:E32"/>
    <mergeCell ref="B33:B34"/>
    <mergeCell ref="C33:C34"/>
    <mergeCell ref="D33:D34"/>
    <mergeCell ref="F33:F34"/>
    <mergeCell ref="D31:D32"/>
    <mergeCell ref="B31:B32"/>
    <mergeCell ref="C31:C32"/>
    <mergeCell ref="A33:A34"/>
    <mergeCell ref="B63:B64"/>
    <mergeCell ref="B66:B67"/>
    <mergeCell ref="E63:E64"/>
    <mergeCell ref="C63:C64"/>
    <mergeCell ref="D63:D64"/>
    <mergeCell ref="H63:H64"/>
    <mergeCell ref="C57:C58"/>
    <mergeCell ref="G57:G58"/>
    <mergeCell ref="A63:A64"/>
    <mergeCell ref="A66:A67"/>
    <mergeCell ref="F36:F37"/>
    <mergeCell ref="G36:G37"/>
    <mergeCell ref="A86:A87"/>
    <mergeCell ref="B86:B87"/>
    <mergeCell ref="C86:C87"/>
    <mergeCell ref="A39:A41"/>
    <mergeCell ref="G81:G83"/>
    <mergeCell ref="I81:I84"/>
    <mergeCell ref="D36:D37"/>
    <mergeCell ref="E36:E37"/>
    <mergeCell ref="F75:F76"/>
    <mergeCell ref="E75:E76"/>
    <mergeCell ref="E77:E78"/>
    <mergeCell ref="G17:G18"/>
    <mergeCell ref="S17:S18"/>
    <mergeCell ref="X59:AA59"/>
    <mergeCell ref="S71:W71"/>
    <mergeCell ref="I86:I87"/>
    <mergeCell ref="X38:AA38"/>
    <mergeCell ref="X95:AA95"/>
    <mergeCell ref="S97:S98"/>
    <mergeCell ref="X97:AA97"/>
    <mergeCell ref="X98:AA98"/>
    <mergeCell ref="I48:I49"/>
    <mergeCell ref="G86:G87"/>
    <mergeCell ref="H86:H87"/>
    <mergeCell ref="I36:I37"/>
  </mergeCells>
  <printOptions horizontalCentered="1"/>
  <pageMargins left="0" right="0" top="0.59055118110236227" bottom="0.19685039370078741" header="0" footer="0"/>
  <pageSetup paperSize="9" scale="78" orientation="landscape" r:id="rId1"/>
  <rowBreaks count="3" manualBreakCount="3">
    <brk id="27" max="22" man="1"/>
    <brk id="74" max="22" man="1"/>
    <brk id="111" max="2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
  <sheetViews>
    <sheetView workbookViewId="0">
      <selection activeCell="B29" sqref="B29"/>
    </sheetView>
  </sheetViews>
  <sheetFormatPr defaultColWidth="9.140625" defaultRowHeight="15.75" x14ac:dyDescent="0.25"/>
  <cols>
    <col min="1" max="1" width="22.7109375" style="3" customWidth="1"/>
    <col min="2" max="2" width="60.7109375" style="3" customWidth="1"/>
    <col min="3" max="16384" width="9.140625" style="3"/>
  </cols>
  <sheetData>
    <row r="1" spans="1:2" ht="27" customHeight="1" x14ac:dyDescent="0.25">
      <c r="A1" s="1151" t="s">
        <v>18</v>
      </c>
      <c r="B1" s="1151"/>
    </row>
    <row r="2" spans="1:2" ht="31.5" x14ac:dyDescent="0.25">
      <c r="A2" s="2" t="s">
        <v>3</v>
      </c>
      <c r="B2" s="1" t="s">
        <v>17</v>
      </c>
    </row>
    <row r="3" spans="1:2" ht="15.75" customHeight="1" x14ac:dyDescent="0.25">
      <c r="A3" s="2" t="s">
        <v>19</v>
      </c>
      <c r="B3" s="1" t="s">
        <v>20</v>
      </c>
    </row>
    <row r="4" spans="1:2" ht="15.75" customHeight="1" x14ac:dyDescent="0.25">
      <c r="A4" s="2" t="s">
        <v>21</v>
      </c>
      <c r="B4" s="1" t="s">
        <v>22</v>
      </c>
    </row>
    <row r="5" spans="1:2" ht="15.75" customHeight="1" x14ac:dyDescent="0.25">
      <c r="A5" s="2" t="s">
        <v>23</v>
      </c>
      <c r="B5" s="1" t="s">
        <v>24</v>
      </c>
    </row>
    <row r="6" spans="1:2" ht="15.75" customHeight="1" x14ac:dyDescent="0.25">
      <c r="A6" s="2" t="s">
        <v>25</v>
      </c>
      <c r="B6" s="1" t="s">
        <v>26</v>
      </c>
    </row>
    <row r="7" spans="1:2" ht="15.75" customHeight="1" x14ac:dyDescent="0.25">
      <c r="A7" s="2" t="s">
        <v>27</v>
      </c>
      <c r="B7" s="1" t="s">
        <v>28</v>
      </c>
    </row>
    <row r="8" spans="1:2" ht="15.75" customHeight="1" x14ac:dyDescent="0.25">
      <c r="A8" s="2" t="s">
        <v>29</v>
      </c>
      <c r="B8" s="1" t="s">
        <v>30</v>
      </c>
    </row>
    <row r="9" spans="1:2" ht="15.75" customHeight="1" x14ac:dyDescent="0.25"/>
    <row r="10" spans="1:2" ht="15.75" customHeight="1" x14ac:dyDescent="0.25">
      <c r="A10" s="1152" t="s">
        <v>35</v>
      </c>
      <c r="B10" s="1152"/>
    </row>
  </sheetData>
  <mergeCells count="2">
    <mergeCell ref="A1:B1"/>
    <mergeCell ref="A10:B10"/>
  </mergeCells>
  <phoneticPr fontId="2" type="noConversion"/>
  <printOptions horizontalCentered="1"/>
  <pageMargins left="0" right="0" top="0.78740157480314965" bottom="0" header="0" footer="0"/>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MVP forma</vt:lpstr>
      <vt:lpstr>Aiškinamoji lentelė</vt:lpstr>
      <vt:lpstr>Asignavimų valdytojų kodai</vt:lpstr>
      <vt:lpstr>'Aiškinamoji lentelė'!Print_Area</vt:lpstr>
      <vt:lpstr>'MVP forma'!Print_Area</vt:lpstr>
      <vt:lpstr>'Aiškinamoji lentelė'!Print_Titles</vt:lpstr>
      <vt:lpstr>'MVP forma'!Print_Titles</vt:lpstr>
    </vt:vector>
  </TitlesOfParts>
  <Company>valdyba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A.Cepiene</dc:creator>
  <cp:lastModifiedBy>Ingrida Rumševičienė</cp:lastModifiedBy>
  <cp:lastPrinted>2020-03-25T08:14:16Z</cp:lastPrinted>
  <dcterms:created xsi:type="dcterms:W3CDTF">2007-07-27T10:32:34Z</dcterms:created>
  <dcterms:modified xsi:type="dcterms:W3CDTF">2025-03-03T07:27:33Z</dcterms:modified>
</cp:coreProperties>
</file>